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ef\Desktop\Yeni klasör (3)\"/>
    </mc:Choice>
  </mc:AlternateContent>
  <bookViews>
    <workbookView xWindow="0" yWindow="0" windowWidth="28800" windowHeight="12450"/>
  </bookViews>
  <sheets>
    <sheet name="Sayfa1" sheetId="1" r:id="rId1"/>
  </sheet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4" i="1" l="1"/>
  <c r="G64" i="1"/>
  <c r="E64" i="1"/>
  <c r="H51" i="1"/>
  <c r="D48" i="1"/>
  <c r="D47" i="1"/>
  <c r="H46" i="1"/>
  <c r="F51" i="1" s="1"/>
  <c r="E46" i="1"/>
  <c r="H45" i="1"/>
  <c r="E45" i="1"/>
  <c r="H44" i="1"/>
  <c r="E44" i="1"/>
  <c r="H43" i="1"/>
  <c r="E43" i="1"/>
  <c r="H42" i="1"/>
  <c r="E42" i="1"/>
  <c r="H41" i="1"/>
  <c r="E41" i="1"/>
  <c r="H40" i="1"/>
  <c r="E40" i="1"/>
  <c r="H39" i="1"/>
  <c r="E39" i="1"/>
  <c r="H38" i="1"/>
  <c r="N38" i="1" s="1"/>
  <c r="E38" i="1"/>
  <c r="E37" i="1"/>
  <c r="H37" i="1" s="1"/>
  <c r="E36" i="1"/>
  <c r="H36" i="1" s="1"/>
  <c r="H47" i="1" s="1"/>
  <c r="E32" i="1"/>
  <c r="D32" i="1"/>
  <c r="H31" i="1"/>
  <c r="E31" i="1"/>
  <c r="H30" i="1"/>
  <c r="E30" i="1"/>
  <c r="H29" i="1"/>
  <c r="E29" i="1"/>
  <c r="H28" i="1"/>
  <c r="E28" i="1"/>
  <c r="H27" i="1"/>
  <c r="E27" i="1"/>
  <c r="H26" i="1"/>
  <c r="E26" i="1"/>
  <c r="H25" i="1"/>
  <c r="E25" i="1"/>
  <c r="E24" i="1"/>
  <c r="H24" i="1" s="1"/>
  <c r="H23" i="1"/>
  <c r="E23" i="1"/>
  <c r="H22" i="1"/>
  <c r="E22" i="1"/>
  <c r="H21" i="1"/>
  <c r="E21" i="1"/>
  <c r="H20" i="1"/>
  <c r="E20" i="1"/>
  <c r="H19" i="1"/>
  <c r="E19" i="1"/>
  <c r="E18" i="1"/>
  <c r="H18" i="1" s="1"/>
  <c r="H17" i="1"/>
  <c r="H32" i="1" s="1"/>
  <c r="E53" i="1" s="1"/>
  <c r="H54" i="1" s="1"/>
  <c r="E17" i="1"/>
  <c r="H52" i="1" l="1"/>
  <c r="H55" i="1" s="1"/>
  <c r="D11" i="1"/>
  <c r="E47" i="1"/>
</calcChain>
</file>

<file path=xl/comments1.xml><?xml version="1.0" encoding="utf-8"?>
<comments xmlns="http://schemas.openxmlformats.org/spreadsheetml/2006/main">
  <authors>
    <author>aidata</author>
    <author>mustafa</author>
    <author>Windows Kullanıcısı</author>
  </authors>
  <commentList>
    <comment ref="C3" authorId="0" shapeId="0">
      <text>
        <r>
          <rPr>
            <b/>
            <sz val="9"/>
            <color indexed="81"/>
            <rFont val="Tahoma"/>
            <family val="2"/>
            <charset val="162"/>
          </rPr>
          <t>Sinop Üniversitesi Strateji Geliştirme Daire Başkanlığı</t>
        </r>
        <r>
          <rPr>
            <sz val="9"/>
            <color indexed="81"/>
            <rFont val="Tahoma"/>
            <family val="2"/>
            <charset val="162"/>
          </rPr>
          <t xml:space="preserve">
Kadrosunun Olduğu Birim Yazılacak</t>
        </r>
      </text>
    </comment>
    <comment ref="F7" authorId="1" shapeId="0">
      <text>
        <r>
          <rPr>
            <b/>
            <sz val="9"/>
            <color indexed="81"/>
            <rFont val="Tahoma"/>
            <family val="2"/>
            <charset val="162"/>
          </rPr>
          <t>Sinop Üniversitesi Str. Geliştirme Daire Başkanlığı:</t>
        </r>
        <r>
          <rPr>
            <sz val="9"/>
            <color indexed="81"/>
            <rFont val="Tahoma"/>
            <family val="2"/>
            <charset val="162"/>
          </rPr>
          <t xml:space="preserve">
5 yılla 10 yıl arası  hizmeti olanlar  5434 sayılı kanun gereği aybaşından sonra vazifeden ayrılanlardan tam kesenek alınır hükmü  olduğu için yazılmalı.
</t>
        </r>
      </text>
    </comment>
    <comment ref="H28" authorId="0" shapeId="0">
      <text>
        <r>
          <rPr>
            <b/>
            <sz val="9"/>
            <color indexed="81"/>
            <rFont val="Tahoma"/>
            <family val="2"/>
            <charset val="162"/>
          </rPr>
          <t>Sinop Üniversitesi Strateji Geliştirme Daire Başkanlığı</t>
        </r>
        <r>
          <rPr>
            <sz val="9"/>
            <color indexed="81"/>
            <rFont val="Tahoma"/>
            <family val="2"/>
            <charset val="162"/>
          </rPr>
          <t xml:space="preserve">
Aile yardımı ödenekleri hiç bir vergi ve kesintiye tabi tutulmaksızın ödenir ve borç için haczedilemez." , aile yardımı ödeneği kısıt kişi borçlarında geri alınmaz.
Düzenleyen : Hasip AĞIRÇELİK
</t>
        </r>
      </text>
    </comment>
    <comment ref="H29" authorId="0" shapeId="0">
      <text>
        <r>
          <rPr>
            <b/>
            <sz val="9"/>
            <color indexed="81"/>
            <rFont val="Tahoma"/>
            <family val="2"/>
            <charset val="162"/>
          </rPr>
          <t>Sinop Üniversitesi Strateji Geliştirme Daire Başkanlığı</t>
        </r>
        <r>
          <rPr>
            <sz val="9"/>
            <color indexed="81"/>
            <rFont val="Tahoma"/>
            <family val="2"/>
            <charset val="162"/>
          </rPr>
          <t xml:space="preserve">
Toplu sözleşme ikramiyesi"nde "hak kazanmada ve ödemelerde aylıklara ilişkin hükümler uygulanır."hükmüne yer verilmemiştir. Dolayısıyla istifa, emeklilik veya sendika üyeliğinden ayrılma sebebiyle ödenmiş olan Toplu Sözleşme ikramiyesi'nin geri alınmasın mevzuat gereğince mümkün 
olmadığı değerlendirilmektedir.
Düzenleyen: Hasip AĞIRÇELİK
</t>
        </r>
      </text>
    </comment>
    <comment ref="C48" authorId="2" shapeId="0">
      <text>
        <r>
          <rPr>
            <b/>
            <sz val="9"/>
            <color indexed="81"/>
            <rFont val="Tahoma"/>
            <family val="2"/>
            <charset val="162"/>
          </rPr>
          <t>Hasip A: Personel Bordrosunda yazan tutarla aynen eşit olmalıdır.</t>
        </r>
      </text>
    </comment>
    <comment ref="D59" authorId="0" shapeId="0">
      <text>
        <r>
          <rPr>
            <b/>
            <sz val="9"/>
            <color indexed="81"/>
            <rFont val="Tahoma"/>
            <family val="2"/>
            <charset val="162"/>
          </rPr>
          <t>Sinop Üniversitesi Strateji Geliştirme Daire Başkanlığı:</t>
        </r>
        <r>
          <rPr>
            <sz val="9"/>
            <color indexed="81"/>
            <rFont val="Tahoma"/>
            <family val="2"/>
            <charset val="162"/>
          </rPr>
          <t xml:space="preserve">
Kişilerden Alacaklar 16 Sıra nolu Tebliğde ''Fazla ve Yersiz ödemelerde idarenin geri isteme iradesinin borçluya ulaştığı tarih faiz başlangıç tarihi olarak belirlenir.Bunun için idareler borçlunun borcunu ödemesi için en kısa sürede borcu tebliğ etmeli.
Düzenleyen : Hasip AĞIRÇELİK 
Dahili No = 1910</t>
        </r>
      </text>
    </comment>
  </commentList>
</comments>
</file>

<file path=xl/sharedStrings.xml><?xml version="1.0" encoding="utf-8"?>
<sst xmlns="http://schemas.openxmlformats.org/spreadsheetml/2006/main" count="90" uniqueCount="84">
  <si>
    <t>…….. MÜFTÜLÜĞÜ</t>
  </si>
  <si>
    <t>………………………………………………………</t>
  </si>
  <si>
    <t xml:space="preserve">      YERSİZ VE FAZLA ÖDENEN AYLIKLARDAN DOĞAN KİŞİLERDEN ALACAKLARI HESAPLAMA CETVELİ -- 4B SÖZLEŞMELİ PERSONEL</t>
  </si>
  <si>
    <t>Tahakkuk Birimi</t>
  </si>
  <si>
    <t>Borcun sebebi</t>
  </si>
  <si>
    <t>Ücretsiz İzin</t>
  </si>
  <si>
    <t>Borçlunun Adı Soyadı</t>
  </si>
  <si>
    <t>Hizmet Süresi</t>
  </si>
  <si>
    <t>Ücretsiz izne çıktığı gün (mesai bitimi)
 çalışmış olarak sayılıyor</t>
  </si>
  <si>
    <t>Emekli Sicil Nosu</t>
  </si>
  <si>
    <t>Ücretsiz İzne Ayrılma Tarihi</t>
  </si>
  <si>
    <t>TC Kimlik No</t>
  </si>
  <si>
    <t xml:space="preserve">Ünvanı </t>
  </si>
  <si>
    <t>4 B İmam-Hatip</t>
  </si>
  <si>
    <t xml:space="preserve">Ödenen Gün </t>
  </si>
  <si>
    <t>Çalıştığı Gün Sayısı</t>
  </si>
  <si>
    <t>Borcun Miktarı</t>
  </si>
  <si>
    <t>Alacaklı              Banka Hesap İsmi</t>
  </si>
  <si>
    <t>Borçlu Adres / Tel</t>
  </si>
  <si>
    <t>(A) Kısmına ait olduğu aydaki bordroda yazan tutarlar aynen girilecektir.</t>
  </si>
  <si>
    <t>Banka Şube - IBAN No</t>
  </si>
  <si>
    <t>Kurum Sicil No</t>
  </si>
  <si>
    <t xml:space="preserve">TABLO 1 : AYLIK VE YAN ÖDEMELER </t>
  </si>
  <si>
    <t>AYLIK                               UNSURLARI</t>
  </si>
  <si>
    <t>BORDRODA YAZAN TUTARLAR TAHAKKUK                              ETTİRİLEN (A)</t>
  </si>
  <si>
    <t>ÇALIŞTIĞI GÜN(Tahakkuk Ettirilmesi Gereken) (B)</t>
  </si>
  <si>
    <t>FARK (C)</t>
  </si>
  <si>
    <t>Kişiden alınacak tutar ile 140 kişi borcu tutarı farklıdır. Bu iki tutar arasındaki fark daha önceden kişinin maaşından kesildiği için tekrardan kişiden tahsil edilmez.Bu tutarları ilgili saymanlık/mal müdürlüğü emanetinde bulunan tutarlardan kişi borcu dosyasına mahsup işlemi yapılması gerekilmektedir.SGK   primlerini gönderilmeden yapılan işlemdir.</t>
  </si>
  <si>
    <t>Aylık Tutar</t>
  </si>
  <si>
    <t>Taban Aylık</t>
  </si>
  <si>
    <t>Kıdem Aylık</t>
  </si>
  <si>
    <t>Dil Tazminatı</t>
  </si>
  <si>
    <t>Em.Kes.Devlet</t>
  </si>
  <si>
    <t>Artış %100 (Devlet)</t>
  </si>
  <si>
    <t>Gen Sag. Sig. Pir.(Devlet)</t>
  </si>
  <si>
    <t>Mal. Yaş. Ölüm Sig. Devlet</t>
  </si>
  <si>
    <t>Kısa Vadeli Sig. Kol.</t>
  </si>
  <si>
    <t>Sözleşme Ücreti</t>
  </si>
  <si>
    <t>Ek Ödeme (666 KHK)</t>
  </si>
  <si>
    <t>Aile Yardımı</t>
  </si>
  <si>
    <t>Çocuk Yardımı</t>
  </si>
  <si>
    <t>Toplu Sözleşme Primi</t>
  </si>
  <si>
    <t>…………….</t>
  </si>
  <si>
    <t>Gelir Toplamı</t>
  </si>
  <si>
    <t xml:space="preserve">TABLO 2 : KESİNTİ YAPILAN KATKI PAYLARI </t>
  </si>
  <si>
    <t>FİİLEN ÖDENEN             (A)</t>
  </si>
  <si>
    <t>HAK EDİLEN (B)</t>
  </si>
  <si>
    <t>FARK ( C)</t>
  </si>
  <si>
    <t>Gelir Vergisi</t>
  </si>
  <si>
    <t>Damga Vergisi</t>
  </si>
  <si>
    <t>Mal.Ya.Öl.Sigorta Primi(Devlet)</t>
  </si>
  <si>
    <t>Mal.Ya.Öl.Sigorta Primi(Devlet)+Mal.Ya.Öl.Sigorta Primi(Kişi) ( SGK 'dan geri istenecek)</t>
  </si>
  <si>
    <t>Mal.Ya.Öl.Sigorta Primi(Kişi)</t>
  </si>
  <si>
    <t>Artış %100 (Devlet+Kişi)</t>
  </si>
  <si>
    <t>Gen. Sag. Sig. Pir. (Kişi)</t>
  </si>
  <si>
    <t>Bireysel Emeklilik Katkı Payı</t>
  </si>
  <si>
    <t>Sendika Kesintisi</t>
  </si>
  <si>
    <t>…………..</t>
  </si>
  <si>
    <t>Kesinti Toplamı</t>
  </si>
  <si>
    <t>Net Ödenen</t>
  </si>
  <si>
    <t>Bu renkteki alanlar geri alınmayacaktır.</t>
  </si>
  <si>
    <t>Faiz Başlangıç Tarihi</t>
  </si>
  <si>
    <t>Ödeme  Günü</t>
  </si>
  <si>
    <t>Faiz Tutarı</t>
  </si>
  <si>
    <t>Faiz Gün Sayısı ve Tutarı</t>
  </si>
  <si>
    <t>Ödenecek Faiz Tutarı</t>
  </si>
  <si>
    <t>140 Nolu Hesaba Alınacak Tutar</t>
  </si>
  <si>
    <t>KİŞİDEN ALINACAK TUTAR</t>
  </si>
  <si>
    <t>FAİZLE BİRLİKTE KİŞİDEN ALINACAK TUTAR</t>
  </si>
  <si>
    <t>XXXXXXXXX   MÜFTÜLÜĞÜNE</t>
  </si>
  <si>
    <t xml:space="preserve">             XXXXXXXXXXXXXXXXXXXXXXXXXXX'un 21/11/2021 tarihi mesai bitiminden itibaren 6 ay süreyle askerlik hizmeti için üzretsiz izne ayrılması nedeniyle 2021 yılı Kasım ayı' na ait çıkarılan 23 günlük (faiz dahil) maaş borç tablosu ve personel bilgileri  tabloda gösterilmiştir.                                                                   </t>
  </si>
  <si>
    <t xml:space="preserve">                   Söz konusu fazladan ödenen maaşın ilgili adına borç kaydedilerek ilgiliden tahsil edilmesini arz ederim.</t>
  </si>
  <si>
    <t xml:space="preserve"> Düzenleyen</t>
  </si>
  <si>
    <t>Gerçekleştirme Görevlisi</t>
  </si>
  <si>
    <t>HARCAMA YETKİLİSİ</t>
  </si>
  <si>
    <t>Harcama Yetkilisi</t>
  </si>
  <si>
    <t>Uygun Görüşle Arz Ederim</t>
  </si>
  <si>
    <t>UYGUNDUR</t>
  </si>
  <si>
    <t>Adı ve Soyadı    :</t>
  </si>
  <si>
    <t>Ünvanı                :</t>
  </si>
  <si>
    <t>İmza                    :</t>
  </si>
  <si>
    <t>Tarih                   :</t>
  </si>
  <si>
    <t>.…/…./2021</t>
  </si>
  <si>
    <t>Örneği Hazırlayan
Sinop Üniversitesi                           Strateji Geliştirme Daire Başkanlığı Hasip AĞIRÇELİK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</si>
</sst>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F800]dddd\,\ mmmm\ dd\,\ yyyy"/>
    <numFmt numFmtId="165" formatCode="00000"/>
    <numFmt numFmtId="166" formatCode="#,##0.00\ &quot;₺&quot;"/>
    <numFmt numFmtId="167" formatCode="[$-41F]d\ mmm\ yyyy;@"/>
  </numFmts>
  <fonts count="35">
    <font>
      <sz val="11"/>
      <color theme="1"/>
      <name val="Calibri"/>
      <family val="2"/>
      <charset val="162"/>
      <scheme val="minor"/>
    </font>
    <font>
      <sz val="30"/>
      <name val="Calibri"/>
      <family val="2"/>
      <charset val="162"/>
      <scheme val="minor"/>
    </font>
    <font>
      <b/>
      <sz val="10"/>
      <name val="Arial"/>
      <family val="2"/>
      <charset val="162"/>
    </font>
    <font>
      <b/>
      <sz val="12"/>
      <name val="Calibri"/>
      <family val="2"/>
      <charset val="162"/>
      <scheme val="minor"/>
    </font>
    <font>
      <sz val="10"/>
      <name val="Calibri"/>
      <family val="2"/>
      <charset val="162"/>
      <scheme val="minor"/>
    </font>
    <font>
      <b/>
      <sz val="10"/>
      <name val="Courier New Tur"/>
      <charset val="162"/>
    </font>
    <font>
      <b/>
      <sz val="12"/>
      <name val="Courier New Tur"/>
      <family val="3"/>
      <charset val="162"/>
    </font>
    <font>
      <b/>
      <sz val="12"/>
      <name val="Courier New"/>
      <family val="3"/>
    </font>
    <font>
      <b/>
      <sz val="10"/>
      <name val="Courier New Tur"/>
      <family val="3"/>
      <charset val="162"/>
    </font>
    <font>
      <b/>
      <sz val="12"/>
      <color indexed="8"/>
      <name val="Courier New"/>
      <family val="3"/>
      <charset val="162"/>
    </font>
    <font>
      <b/>
      <sz val="12"/>
      <name val="Courier New"/>
      <family val="3"/>
      <charset val="162"/>
    </font>
    <font>
      <b/>
      <sz val="12"/>
      <name val="Arial"/>
      <family val="2"/>
      <charset val="162"/>
    </font>
    <font>
      <b/>
      <sz val="9"/>
      <name val="Courier New Tur"/>
      <family val="3"/>
      <charset val="162"/>
    </font>
    <font>
      <b/>
      <sz val="9.5"/>
      <name val="Courier New Tur"/>
      <family val="3"/>
      <charset val="162"/>
    </font>
    <font>
      <b/>
      <sz val="10.5"/>
      <name val="Courier New Tur"/>
      <family val="3"/>
      <charset val="162"/>
    </font>
    <font>
      <sz val="18"/>
      <name val="Arial"/>
      <family val="2"/>
      <charset val="162"/>
    </font>
    <font>
      <b/>
      <sz val="11"/>
      <name val="Courier New Tur"/>
      <charset val="162"/>
    </font>
    <font>
      <b/>
      <sz val="13"/>
      <name val="Courier New Tur"/>
      <family val="3"/>
      <charset val="162"/>
    </font>
    <font>
      <b/>
      <sz val="11"/>
      <name val="Courier New Tur"/>
      <family val="3"/>
      <charset val="162"/>
    </font>
    <font>
      <b/>
      <sz val="11"/>
      <name val="CG Times"/>
      <family val="1"/>
    </font>
    <font>
      <b/>
      <sz val="13"/>
      <name val="Courier New Tur"/>
      <charset val="162"/>
    </font>
    <font>
      <b/>
      <sz val="20"/>
      <name val="Courier New Tur"/>
      <family val="3"/>
      <charset val="162"/>
    </font>
    <font>
      <b/>
      <sz val="15"/>
      <name val="Courier New Tur"/>
      <charset val="162"/>
    </font>
    <font>
      <b/>
      <sz val="12"/>
      <name val="Courier New Tur"/>
      <charset val="162"/>
    </font>
    <font>
      <b/>
      <i/>
      <sz val="10.5"/>
      <name val="Courier New Tur"/>
      <charset val="162"/>
    </font>
    <font>
      <b/>
      <sz val="10.5"/>
      <name val="CG Times"/>
      <family val="1"/>
    </font>
    <font>
      <b/>
      <sz val="13"/>
      <name val="Calibri"/>
      <family val="2"/>
      <charset val="162"/>
    </font>
    <font>
      <b/>
      <sz val="13"/>
      <name val="Calibri"/>
      <family val="2"/>
      <charset val="162"/>
      <scheme val="minor"/>
    </font>
    <font>
      <b/>
      <sz val="10.5"/>
      <name val="Calibri"/>
      <family val="2"/>
      <charset val="162"/>
      <scheme val="minor"/>
    </font>
    <font>
      <sz val="13"/>
      <name val="Calibri"/>
      <family val="2"/>
      <charset val="162"/>
      <scheme val="minor"/>
    </font>
    <font>
      <b/>
      <sz val="10"/>
      <name val="Calibri"/>
      <family val="2"/>
      <charset val="162"/>
      <scheme val="minor"/>
    </font>
    <font>
      <sz val="10"/>
      <name val="Arial"/>
      <family val="2"/>
      <charset val="162"/>
    </font>
    <font>
      <sz val="10"/>
      <name val="Times New Roman"/>
      <family val="1"/>
      <charset val="162"/>
    </font>
    <font>
      <b/>
      <sz val="9"/>
      <color indexed="81"/>
      <name val="Tahoma"/>
      <family val="2"/>
      <charset val="162"/>
    </font>
    <font>
      <sz val="9"/>
      <color indexed="81"/>
      <name val="Tahoma"/>
      <family val="2"/>
      <charset val="162"/>
    </font>
  </fonts>
  <fills count="11">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rgb="FFFF5050"/>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31" fillId="0" borderId="0"/>
  </cellStyleXfs>
  <cellXfs count="193">
    <xf numFmtId="0" fontId="0" fillId="0" borderId="0" xfId="0"/>
    <xf numFmtId="0" fontId="0" fillId="0" borderId="0" xfId="0" applyProtection="1">
      <protection locked="0"/>
    </xf>
    <xf numFmtId="0" fontId="0" fillId="0" borderId="0" xfId="0" applyBorder="1" applyProtection="1">
      <protection locked="0"/>
    </xf>
    <xf numFmtId="0" fontId="0" fillId="0" borderId="1" xfId="0" applyBorder="1" applyProtection="1">
      <protection locked="0"/>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2" fillId="2" borderId="4" xfId="0" applyFont="1" applyFill="1" applyBorder="1" applyAlignment="1" applyProtection="1">
      <alignment wrapText="1"/>
      <protection locked="0"/>
    </xf>
    <xf numFmtId="0" fontId="2" fillId="2" borderId="5" xfId="0" applyFont="1" applyFill="1" applyBorder="1" applyAlignment="1" applyProtection="1">
      <alignment wrapText="1"/>
      <protection locked="0"/>
    </xf>
    <xf numFmtId="0" fontId="2" fillId="2" borderId="6" xfId="0" applyFont="1" applyFill="1" applyBorder="1" applyAlignment="1" applyProtection="1">
      <alignment wrapText="1"/>
      <protection locked="0"/>
    </xf>
    <xf numFmtId="0" fontId="0" fillId="0" borderId="7" xfId="0" applyBorder="1" applyProtection="1">
      <protection locked="0"/>
    </xf>
    <xf numFmtId="0" fontId="3" fillId="0" borderId="8" xfId="0" applyFont="1" applyBorder="1" applyAlignment="1" applyProtection="1">
      <alignment horizontal="center" vertical="center"/>
      <protection locked="0"/>
    </xf>
    <xf numFmtId="0" fontId="4" fillId="0" borderId="9" xfId="0" applyFont="1" applyBorder="1" applyProtection="1">
      <protection locked="0"/>
    </xf>
    <xf numFmtId="0" fontId="2" fillId="2" borderId="10" xfId="0" applyFont="1" applyFill="1" applyBorder="1" applyAlignment="1" applyProtection="1">
      <alignment wrapText="1"/>
      <protection locked="0"/>
    </xf>
    <xf numFmtId="0" fontId="2" fillId="2" borderId="11" xfId="0" applyFont="1" applyFill="1" applyBorder="1" applyAlignment="1" applyProtection="1">
      <alignment wrapText="1"/>
      <protection locked="0"/>
    </xf>
    <xf numFmtId="0" fontId="2" fillId="2" borderId="12" xfId="0" applyFont="1" applyFill="1" applyBorder="1" applyAlignment="1" applyProtection="1">
      <alignment wrapText="1"/>
      <protection locked="0"/>
    </xf>
    <xf numFmtId="0" fontId="0" fillId="0" borderId="13" xfId="0" applyBorder="1" applyProtection="1">
      <protection locked="0"/>
    </xf>
    <xf numFmtId="0" fontId="5" fillId="0" borderId="14" xfId="0" applyFont="1" applyBorder="1" applyAlignment="1" applyProtection="1">
      <alignment horizontal="center" vertical="center"/>
      <protection locked="0"/>
    </xf>
    <xf numFmtId="0" fontId="0" fillId="0" borderId="15" xfId="0" applyBorder="1" applyProtection="1">
      <protection locked="0"/>
    </xf>
    <xf numFmtId="0" fontId="0" fillId="0" borderId="16" xfId="0" applyBorder="1" applyAlignment="1" applyProtection="1">
      <alignment horizontal="center" vertical="center"/>
      <protection locked="0"/>
    </xf>
    <xf numFmtId="0" fontId="0" fillId="0" borderId="9" xfId="0" applyBorder="1" applyProtection="1">
      <protection locked="0"/>
    </xf>
    <xf numFmtId="0" fontId="0" fillId="0" borderId="17" xfId="0" applyBorder="1" applyProtection="1">
      <protection locked="0"/>
    </xf>
    <xf numFmtId="0" fontId="6" fillId="0" borderId="18" xfId="0" applyFont="1" applyBorder="1" applyAlignment="1" applyProtection="1">
      <alignment vertical="center"/>
    </xf>
    <xf numFmtId="0" fontId="7" fillId="0" borderId="18" xfId="0" applyFont="1" applyBorder="1" applyAlignment="1" applyProtection="1">
      <alignment horizontal="left" vertical="center"/>
      <protection locked="0"/>
    </xf>
    <xf numFmtId="0" fontId="6" fillId="0" borderId="18" xfId="0" applyFont="1" applyBorder="1" applyAlignment="1" applyProtection="1">
      <alignment horizontal="left" vertical="center"/>
    </xf>
    <xf numFmtId="0" fontId="6" fillId="0" borderId="19" xfId="0" applyFont="1" applyBorder="1" applyAlignment="1" applyProtection="1">
      <alignment horizontal="center"/>
      <protection locked="0"/>
    </xf>
    <xf numFmtId="0" fontId="6" fillId="0" borderId="20" xfId="0" applyFont="1" applyBorder="1" applyAlignment="1" applyProtection="1">
      <alignment horizontal="center"/>
      <protection locked="0"/>
    </xf>
    <xf numFmtId="0" fontId="6" fillId="0" borderId="21" xfId="0" applyFont="1" applyBorder="1" applyAlignment="1" applyProtection="1">
      <alignment horizontal="center"/>
      <protection locked="0"/>
    </xf>
    <xf numFmtId="0" fontId="0" fillId="0" borderId="22" xfId="0" applyBorder="1" applyProtection="1">
      <protection locked="0"/>
    </xf>
    <xf numFmtId="0" fontId="6" fillId="3" borderId="19" xfId="0" applyFont="1" applyFill="1" applyBorder="1" applyAlignment="1" applyProtection="1">
      <alignment horizontal="center"/>
      <protection locked="0"/>
    </xf>
    <xf numFmtId="0" fontId="6" fillId="3" borderId="20" xfId="0" applyFont="1" applyFill="1" applyBorder="1" applyAlignment="1" applyProtection="1">
      <alignment horizontal="center"/>
      <protection locked="0"/>
    </xf>
    <xf numFmtId="0" fontId="6" fillId="3" borderId="21" xfId="0" applyFont="1" applyFill="1" applyBorder="1" applyAlignment="1" applyProtection="1">
      <alignment horizontal="center"/>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8" fillId="0" borderId="18" xfId="0" applyFont="1" applyBorder="1" applyAlignment="1" applyProtection="1">
      <alignment horizontal="left" vertical="center"/>
    </xf>
    <xf numFmtId="164" fontId="6" fillId="0" borderId="18" xfId="0" applyNumberFormat="1" applyFont="1" applyBorder="1" applyAlignment="1" applyProtection="1">
      <alignment horizontal="center"/>
      <protection locked="0"/>
    </xf>
    <xf numFmtId="0" fontId="2" fillId="2" borderId="23"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165" fontId="7" fillId="0" borderId="18" xfId="0" applyNumberFormat="1" applyFont="1" applyBorder="1" applyAlignment="1" applyProtection="1">
      <alignment horizontal="left" vertical="center"/>
      <protection locked="0"/>
    </xf>
    <xf numFmtId="0" fontId="6" fillId="0" borderId="18" xfId="0" applyFont="1" applyBorder="1" applyAlignment="1" applyProtection="1">
      <alignment horizontal="center"/>
      <protection locked="0"/>
    </xf>
    <xf numFmtId="0" fontId="2" fillId="2" borderId="1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9" fillId="3" borderId="19" xfId="0" applyFont="1" applyFill="1" applyBorder="1" applyAlignment="1" applyProtection="1">
      <alignment horizontal="left" vertical="center"/>
      <protection locked="0"/>
    </xf>
    <xf numFmtId="166" fontId="10" fillId="4" borderId="19" xfId="0" applyNumberFormat="1" applyFont="1" applyFill="1" applyBorder="1" applyAlignment="1" applyProtection="1">
      <alignment horizontal="left" vertical="center"/>
    </xf>
    <xf numFmtId="0" fontId="6" fillId="0" borderId="25" xfId="0" applyFont="1" applyBorder="1" applyAlignment="1" applyProtection="1">
      <alignment horizontal="left" vertical="center" wrapText="1"/>
    </xf>
    <xf numFmtId="0" fontId="8" fillId="0" borderId="26" xfId="0" applyFont="1" applyBorder="1" applyAlignment="1" applyProtection="1">
      <alignment horizontal="left" wrapText="1"/>
      <protection locked="0"/>
    </xf>
    <xf numFmtId="0" fontId="8" fillId="0" borderId="27" xfId="0" applyFont="1" applyBorder="1" applyAlignment="1" applyProtection="1">
      <alignment horizontal="left" wrapText="1"/>
      <protection locked="0"/>
    </xf>
    <xf numFmtId="0" fontId="8" fillId="0" borderId="28" xfId="0" applyFont="1" applyBorder="1" applyAlignment="1" applyProtection="1">
      <alignment horizontal="left" wrapText="1"/>
      <protection locked="0"/>
    </xf>
    <xf numFmtId="0" fontId="6" fillId="0" borderId="26" xfId="0" applyFont="1" applyBorder="1" applyAlignment="1" applyProtection="1">
      <alignment horizontal="left" vertical="center" wrapText="1"/>
      <protection locked="0"/>
    </xf>
    <xf numFmtId="0" fontId="6" fillId="0" borderId="29" xfId="0" applyFont="1" applyBorder="1" applyAlignment="1" applyProtection="1">
      <alignment horizontal="left" vertical="center" wrapText="1"/>
    </xf>
    <xf numFmtId="0" fontId="8" fillId="0" borderId="30" xfId="0" applyFont="1" applyBorder="1" applyAlignment="1" applyProtection="1">
      <alignment horizontal="left" wrapText="1"/>
      <protection locked="0"/>
    </xf>
    <xf numFmtId="0" fontId="8" fillId="0" borderId="31" xfId="0" applyFont="1" applyBorder="1" applyAlignment="1" applyProtection="1">
      <alignment horizontal="left" wrapText="1"/>
      <protection locked="0"/>
    </xf>
    <xf numFmtId="0" fontId="8" fillId="0" borderId="32" xfId="0" applyFont="1" applyBorder="1" applyAlignment="1" applyProtection="1">
      <alignment horizontal="left" wrapText="1"/>
      <protection locked="0"/>
    </xf>
    <xf numFmtId="0" fontId="11" fillId="0" borderId="30" xfId="0" applyFont="1" applyBorder="1" applyAlignment="1" applyProtection="1">
      <alignment horizontal="left" vertical="center"/>
      <protection locked="0"/>
    </xf>
    <xf numFmtId="0" fontId="6" fillId="0" borderId="25" xfId="0" applyFont="1" applyBorder="1" applyAlignment="1" applyProtection="1">
      <alignment horizontal="left" vertical="center"/>
    </xf>
    <xf numFmtId="0" fontId="12" fillId="0" borderId="19"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6" fillId="0" borderId="19" xfId="0" applyFont="1" applyBorder="1" applyAlignment="1" applyProtection="1">
      <alignment horizontal="left" vertical="center"/>
      <protection locked="0"/>
    </xf>
    <xf numFmtId="0" fontId="6" fillId="0" borderId="29" xfId="0" applyFont="1" applyBorder="1" applyAlignment="1" applyProtection="1">
      <alignment horizontal="left" vertical="center"/>
    </xf>
    <xf numFmtId="0" fontId="13" fillId="0" borderId="19"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6" fillId="0" borderId="0" xfId="0" applyFont="1" applyBorder="1" applyAlignment="1" applyProtection="1">
      <alignment horizontal="left"/>
    </xf>
    <xf numFmtId="0" fontId="14" fillId="0" borderId="18" xfId="0" applyFont="1" applyBorder="1" applyAlignment="1" applyProtection="1">
      <alignment horizontal="center" vertical="center" wrapText="1"/>
    </xf>
    <xf numFmtId="0" fontId="12" fillId="0" borderId="18"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14" fillId="0" borderId="19" xfId="0" applyFont="1" applyBorder="1" applyAlignment="1" applyProtection="1">
      <alignment vertical="center" wrapText="1"/>
    </xf>
    <xf numFmtId="0" fontId="14" fillId="0" borderId="21" xfId="0" applyFont="1" applyBorder="1" applyAlignment="1" applyProtection="1">
      <alignment horizontal="center" vertical="center" wrapText="1"/>
    </xf>
    <xf numFmtId="0" fontId="15" fillId="0" borderId="4"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6" fillId="0" borderId="18" xfId="0" applyFont="1" applyBorder="1" applyAlignment="1" applyProtection="1">
      <alignment vertical="center"/>
      <protection locked="0"/>
    </xf>
    <xf numFmtId="4" fontId="14" fillId="0" borderId="19" xfId="0" applyNumberFormat="1" applyFont="1" applyBorder="1" applyAlignment="1" applyProtection="1">
      <alignment vertical="center"/>
      <protection locked="0"/>
    </xf>
    <xf numFmtId="4" fontId="14" fillId="0" borderId="19" xfId="0" applyNumberFormat="1" applyFont="1" applyBorder="1" applyAlignment="1" applyProtection="1">
      <alignment horizontal="right" vertical="center"/>
    </xf>
    <xf numFmtId="3" fontId="14" fillId="0" borderId="28" xfId="0" applyNumberFormat="1" applyFont="1" applyBorder="1" applyAlignment="1" applyProtection="1">
      <alignment vertical="center"/>
    </xf>
    <xf numFmtId="3" fontId="14" fillId="0" borderId="26" xfId="0" applyNumberFormat="1" applyFont="1" applyBorder="1" applyAlignment="1" applyProtection="1">
      <alignment vertical="center"/>
    </xf>
    <xf numFmtId="4" fontId="14" fillId="0" borderId="18" xfId="0" applyNumberFormat="1" applyFont="1" applyBorder="1" applyAlignment="1" applyProtection="1">
      <alignment vertical="center"/>
    </xf>
    <xf numFmtId="0" fontId="15" fillId="0" borderId="23" xfId="0" applyFont="1" applyBorder="1" applyAlignment="1" applyProtection="1">
      <alignment horizontal="center" vertical="center" wrapText="1"/>
      <protection locked="0"/>
    </xf>
    <xf numFmtId="0" fontId="15" fillId="0" borderId="18"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2" fillId="0" borderId="33" xfId="0" applyFont="1" applyBorder="1" applyAlignment="1" applyProtection="1">
      <alignment vertical="center"/>
    </xf>
    <xf numFmtId="0" fontId="2" fillId="0" borderId="34" xfId="0" applyFont="1" applyBorder="1" applyAlignment="1" applyProtection="1">
      <alignment vertical="center"/>
    </xf>
    <xf numFmtId="0" fontId="16" fillId="3" borderId="18" xfId="0" applyFont="1" applyFill="1" applyBorder="1" applyAlignment="1" applyProtection="1">
      <alignment vertical="center"/>
      <protection locked="0"/>
    </xf>
    <xf numFmtId="4" fontId="14" fillId="3" borderId="18" xfId="0" applyNumberFormat="1" applyFont="1" applyFill="1" applyBorder="1" applyAlignment="1" applyProtection="1">
      <alignment vertical="center"/>
    </xf>
    <xf numFmtId="4" fontId="0" fillId="0" borderId="0" xfId="0" applyNumberFormat="1" applyProtection="1">
      <protection locked="0"/>
    </xf>
    <xf numFmtId="4" fontId="14" fillId="5" borderId="18" xfId="0" applyNumberFormat="1" applyFont="1" applyFill="1" applyBorder="1" applyAlignment="1" applyProtection="1">
      <alignment vertical="center"/>
    </xf>
    <xf numFmtId="0" fontId="17" fillId="0" borderId="18" xfId="0" applyFont="1" applyBorder="1" applyAlignment="1" applyProtection="1">
      <alignment horizontal="right" vertical="center"/>
    </xf>
    <xf numFmtId="166" fontId="17" fillId="5" borderId="19" xfId="0" applyNumberFormat="1" applyFont="1" applyFill="1" applyBorder="1" applyAlignment="1" applyProtection="1">
      <alignment vertical="center"/>
      <protection locked="0"/>
    </xf>
    <xf numFmtId="166" fontId="17" fillId="5" borderId="19" xfId="0" applyNumberFormat="1" applyFont="1" applyFill="1" applyBorder="1" applyAlignment="1" applyProtection="1">
      <alignment horizontal="center" vertical="center"/>
    </xf>
    <xf numFmtId="0" fontId="2" fillId="0" borderId="32" xfId="0" applyFont="1" applyBorder="1" applyAlignment="1" applyProtection="1">
      <alignment vertical="center"/>
    </xf>
    <xf numFmtId="0" fontId="2" fillId="0" borderId="30" xfId="0" applyFont="1" applyBorder="1" applyAlignment="1" applyProtection="1">
      <alignment vertical="center"/>
    </xf>
    <xf numFmtId="166" fontId="17" fillId="2" borderId="18" xfId="0" applyNumberFormat="1" applyFont="1" applyFill="1" applyBorder="1" applyAlignment="1" applyProtection="1">
      <alignment vertical="center"/>
    </xf>
    <xf numFmtId="0" fontId="14" fillId="0" borderId="0" xfId="0" applyFont="1" applyBorder="1" applyAlignment="1" applyProtection="1">
      <alignment horizontal="center" vertical="center"/>
    </xf>
    <xf numFmtId="0" fontId="6" fillId="0" borderId="0" xfId="0" applyFont="1" applyBorder="1" applyAlignment="1" applyProtection="1">
      <alignment horizontal="left" vertical="center"/>
    </xf>
    <xf numFmtId="0" fontId="15" fillId="0" borderId="10"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xf>
    <xf numFmtId="0" fontId="2" fillId="0" borderId="0" xfId="0" applyFont="1" applyBorder="1" applyAlignment="1" applyProtection="1">
      <alignment vertical="center" wrapText="1"/>
      <protection locked="0"/>
    </xf>
    <xf numFmtId="0" fontId="2" fillId="0" borderId="0" xfId="0" applyFont="1" applyBorder="1" applyAlignment="1" applyProtection="1">
      <alignment vertical="center"/>
      <protection locked="0"/>
    </xf>
    <xf numFmtId="0" fontId="5" fillId="0" borderId="18" xfId="0" applyFont="1" applyBorder="1" applyAlignment="1" applyProtection="1">
      <alignment vertical="center"/>
      <protection locked="0"/>
    </xf>
    <xf numFmtId="4" fontId="14" fillId="0" borderId="18" xfId="0" applyNumberFormat="1" applyFont="1" applyBorder="1" applyAlignment="1" applyProtection="1">
      <alignment horizontal="right" vertical="center"/>
    </xf>
    <xf numFmtId="4" fontId="14" fillId="6" borderId="18" xfId="0" applyNumberFormat="1" applyFont="1" applyFill="1" applyBorder="1" applyAlignment="1" applyProtection="1">
      <alignment horizontal="right" vertical="center"/>
    </xf>
    <xf numFmtId="0" fontId="2" fillId="7" borderId="7" xfId="0" applyFont="1" applyFill="1" applyBorder="1" applyAlignment="1" applyProtection="1">
      <alignment horizontal="center" vertical="center" wrapText="1"/>
      <protection locked="0"/>
    </xf>
    <xf numFmtId="0" fontId="2" fillId="7" borderId="8" xfId="0" applyFont="1" applyFill="1" applyBorder="1" applyAlignment="1" applyProtection="1">
      <alignment horizontal="center" vertical="center" wrapText="1"/>
      <protection locked="0"/>
    </xf>
    <xf numFmtId="0" fontId="2" fillId="7" borderId="9" xfId="0" applyFont="1" applyFill="1" applyBorder="1" applyAlignment="1" applyProtection="1">
      <alignment horizontal="center" vertical="center" wrapText="1"/>
      <protection locked="0"/>
    </xf>
    <xf numFmtId="4" fontId="2" fillId="6" borderId="9" xfId="0" applyNumberFormat="1" applyFont="1" applyFill="1" applyBorder="1" applyAlignment="1" applyProtection="1">
      <alignment horizontal="center" vertical="center" wrapText="1"/>
      <protection locked="0"/>
    </xf>
    <xf numFmtId="0" fontId="2" fillId="7" borderId="17" xfId="0" applyFont="1" applyFill="1" applyBorder="1" applyAlignment="1" applyProtection="1">
      <alignment horizontal="center" vertical="center" wrapText="1"/>
      <protection locked="0"/>
    </xf>
    <xf numFmtId="0" fontId="2" fillId="7" borderId="0" xfId="0" applyFont="1" applyFill="1" applyBorder="1" applyAlignment="1" applyProtection="1">
      <alignment horizontal="center" vertical="center" wrapText="1"/>
      <protection locked="0"/>
    </xf>
    <xf numFmtId="0" fontId="2" fillId="7" borderId="22"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protection locked="0"/>
    </xf>
    <xf numFmtId="4" fontId="14" fillId="3" borderId="18" xfId="0" applyNumberFormat="1" applyFont="1" applyFill="1" applyBorder="1" applyAlignment="1" applyProtection="1">
      <alignment horizontal="right" vertical="center"/>
    </xf>
    <xf numFmtId="4" fontId="18" fillId="0" borderId="19" xfId="0" applyNumberFormat="1" applyFont="1" applyBorder="1" applyAlignment="1" applyProtection="1">
      <alignment vertical="center"/>
      <protection locked="0"/>
    </xf>
    <xf numFmtId="0" fontId="18" fillId="0" borderId="18" xfId="0" applyFont="1" applyBorder="1" applyAlignment="1" applyProtection="1">
      <alignment vertical="center"/>
    </xf>
    <xf numFmtId="0" fontId="19" fillId="0" borderId="18" xfId="0" applyFont="1" applyBorder="1" applyAlignment="1" applyProtection="1">
      <alignment vertical="center"/>
    </xf>
    <xf numFmtId="0" fontId="20" fillId="0" borderId="18" xfId="0" applyFont="1" applyBorder="1" applyAlignment="1" applyProtection="1">
      <alignment horizontal="right" vertical="center"/>
    </xf>
    <xf numFmtId="166" fontId="20" fillId="8" borderId="18" xfId="0" applyNumberFormat="1" applyFont="1" applyFill="1" applyBorder="1" applyAlignment="1" applyProtection="1">
      <alignment vertical="center"/>
    </xf>
    <xf numFmtId="166" fontId="20" fillId="5" borderId="18" xfId="0" applyNumberFormat="1" applyFont="1" applyFill="1" applyBorder="1" applyAlignment="1" applyProtection="1">
      <alignment vertical="center"/>
    </xf>
    <xf numFmtId="166" fontId="20" fillId="2" borderId="18" xfId="0" applyNumberFormat="1" applyFont="1" applyFill="1" applyBorder="1" applyAlignment="1" applyProtection="1">
      <alignment vertical="center"/>
    </xf>
    <xf numFmtId="0" fontId="2" fillId="7" borderId="13" xfId="0" applyFont="1" applyFill="1" applyBorder="1" applyAlignment="1" applyProtection="1">
      <alignment horizontal="center" vertical="center" wrapText="1"/>
      <protection locked="0"/>
    </xf>
    <xf numFmtId="0" fontId="2" fillId="7" borderId="14" xfId="0" applyFont="1" applyFill="1" applyBorder="1" applyAlignment="1" applyProtection="1">
      <alignment horizontal="center" vertical="center" wrapText="1"/>
      <protection locked="0"/>
    </xf>
    <xf numFmtId="0" fontId="2" fillId="7" borderId="15" xfId="0" applyFont="1" applyFill="1" applyBorder="1" applyAlignment="1" applyProtection="1">
      <alignment horizontal="center" vertical="center" wrapText="1"/>
      <protection locked="0"/>
    </xf>
    <xf numFmtId="0" fontId="2" fillId="6" borderId="15" xfId="0" applyFont="1" applyFill="1" applyBorder="1" applyAlignment="1" applyProtection="1">
      <alignment horizontal="center" vertical="center" wrapText="1"/>
      <protection locked="0"/>
    </xf>
    <xf numFmtId="0" fontId="21" fillId="0" borderId="18" xfId="0" applyFont="1" applyBorder="1" applyAlignment="1" applyProtection="1">
      <alignment horizontal="right" vertical="center"/>
    </xf>
    <xf numFmtId="166" fontId="22" fillId="6" borderId="18" xfId="0" applyNumberFormat="1" applyFont="1" applyFill="1" applyBorder="1" applyAlignment="1" applyProtection="1">
      <alignment vertical="center"/>
    </xf>
    <xf numFmtId="166" fontId="20" fillId="5" borderId="0" xfId="0" applyNumberFormat="1" applyFont="1" applyFill="1" applyBorder="1" applyAlignment="1" applyProtection="1">
      <alignment vertical="center"/>
    </xf>
    <xf numFmtId="166" fontId="20" fillId="8" borderId="0" xfId="0" applyNumberFormat="1" applyFont="1" applyFill="1" applyBorder="1" applyAlignment="1" applyProtection="1">
      <alignment vertical="center"/>
    </xf>
    <xf numFmtId="4" fontId="5" fillId="3" borderId="35" xfId="0" applyNumberFormat="1" applyFont="1" applyFill="1" applyBorder="1" applyAlignment="1" applyProtection="1">
      <alignment horizontal="center" vertical="center"/>
    </xf>
    <xf numFmtId="4" fontId="5" fillId="3" borderId="16" xfId="0" applyNumberFormat="1" applyFont="1" applyFill="1" applyBorder="1" applyAlignment="1" applyProtection="1">
      <alignment horizontal="center" vertical="center"/>
    </xf>
    <xf numFmtId="4" fontId="5" fillId="3" borderId="36" xfId="0" applyNumberFormat="1" applyFont="1" applyFill="1" applyBorder="1" applyAlignment="1" applyProtection="1">
      <alignment horizontal="center" vertical="center"/>
    </xf>
    <xf numFmtId="0" fontId="14" fillId="0" borderId="0" xfId="0" applyFont="1" applyBorder="1" applyAlignment="1" applyProtection="1">
      <alignment horizontal="left" vertical="center"/>
    </xf>
    <xf numFmtId="0" fontId="6" fillId="5" borderId="18" xfId="0" applyFont="1" applyFill="1" applyBorder="1" applyAlignment="1" applyProtection="1">
      <alignment vertical="center"/>
      <protection locked="0"/>
    </xf>
    <xf numFmtId="0" fontId="18" fillId="2" borderId="19"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4" fontId="23" fillId="2" borderId="18" xfId="0" applyNumberFormat="1" applyFont="1" applyFill="1" applyBorder="1" applyAlignment="1" applyProtection="1">
      <alignment horizontal="center" vertical="center"/>
    </xf>
    <xf numFmtId="0" fontId="23" fillId="9" borderId="18" xfId="0" applyFont="1" applyFill="1" applyBorder="1" applyAlignment="1" applyProtection="1">
      <alignment vertical="center"/>
    </xf>
    <xf numFmtId="167" fontId="6" fillId="5" borderId="19" xfId="0" applyNumberFormat="1" applyFont="1" applyFill="1" applyBorder="1" applyAlignment="1" applyProtection="1">
      <alignment horizontal="center" vertical="center"/>
      <protection locked="0"/>
    </xf>
    <xf numFmtId="167" fontId="6" fillId="5" borderId="18" xfId="0" applyNumberFormat="1" applyFont="1" applyFill="1" applyBorder="1" applyAlignment="1" applyProtection="1">
      <alignment horizontal="center" vertical="center"/>
      <protection locked="0"/>
    </xf>
    <xf numFmtId="167" fontId="11" fillId="5" borderId="18" xfId="0" applyNumberFormat="1" applyFont="1" applyFill="1" applyBorder="1" applyAlignment="1" applyProtection="1">
      <alignment horizontal="center" vertical="center"/>
      <protection locked="0"/>
    </xf>
    <xf numFmtId="166" fontId="6" fillId="10" borderId="18" xfId="0" applyNumberFormat="1" applyFont="1" applyFill="1" applyBorder="1" applyAlignment="1" applyProtection="1">
      <alignment horizontal="center" vertical="center"/>
      <protection locked="0"/>
    </xf>
    <xf numFmtId="0" fontId="20" fillId="5" borderId="18"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xf>
    <xf numFmtId="0" fontId="14" fillId="0" borderId="0" xfId="0" applyFont="1" applyBorder="1" applyAlignment="1" applyProtection="1">
      <alignment vertical="center"/>
    </xf>
    <xf numFmtId="49" fontId="25" fillId="0" borderId="0" xfId="0" applyNumberFormat="1" applyFont="1" applyBorder="1" applyAlignment="1" applyProtection="1">
      <alignment horizontal="center" vertical="center"/>
    </xf>
    <xf numFmtId="4" fontId="23" fillId="0" borderId="18" xfId="0" applyNumberFormat="1" applyFont="1" applyBorder="1" applyAlignment="1" applyProtection="1">
      <alignment horizontal="center" vertical="center"/>
    </xf>
    <xf numFmtId="0" fontId="17" fillId="0" borderId="26" xfId="0" applyFont="1" applyBorder="1" applyAlignment="1" applyProtection="1">
      <alignment horizontal="center" vertical="center"/>
    </xf>
    <xf numFmtId="0" fontId="17" fillId="0" borderId="27" xfId="0" applyFont="1" applyBorder="1" applyAlignment="1" applyProtection="1">
      <alignment horizontal="center" vertical="center"/>
    </xf>
    <xf numFmtId="0" fontId="14" fillId="0" borderId="30" xfId="0" applyFont="1" applyBorder="1" applyAlignment="1" applyProtection="1">
      <alignment vertical="center"/>
    </xf>
    <xf numFmtId="0" fontId="26" fillId="5" borderId="19" xfId="0" applyFont="1" applyFill="1" applyBorder="1" applyAlignment="1" applyProtection="1">
      <alignment horizontal="right" vertical="center"/>
    </xf>
    <xf numFmtId="0" fontId="2" fillId="0" borderId="20" xfId="0" applyFont="1" applyBorder="1" applyProtection="1"/>
    <xf numFmtId="0" fontId="2" fillId="0" borderId="21" xfId="0" applyFont="1" applyBorder="1" applyProtection="1"/>
    <xf numFmtId="166" fontId="17" fillId="5" borderId="18" xfId="0" applyNumberFormat="1" applyFont="1" applyFill="1" applyBorder="1" applyAlignment="1" applyProtection="1">
      <alignment vertical="center"/>
    </xf>
    <xf numFmtId="4" fontId="0" fillId="0" borderId="22" xfId="0" applyNumberFormat="1" applyBorder="1" applyProtection="1">
      <protection locked="0"/>
    </xf>
    <xf numFmtId="0" fontId="26" fillId="5" borderId="18" xfId="0" applyFont="1" applyFill="1" applyBorder="1" applyAlignment="1" applyProtection="1">
      <alignment horizontal="right" vertical="center"/>
      <protection locked="0"/>
    </xf>
    <xf numFmtId="0" fontId="26" fillId="5" borderId="0" xfId="0" applyFont="1" applyFill="1" applyBorder="1" applyAlignment="1" applyProtection="1">
      <alignment horizontal="right" vertical="center"/>
      <protection locked="0"/>
    </xf>
    <xf numFmtId="166" fontId="17" fillId="5" borderId="21" xfId="0" applyNumberFormat="1" applyFont="1" applyFill="1" applyBorder="1" applyAlignment="1" applyProtection="1">
      <alignment vertical="center"/>
      <protection locked="0"/>
    </xf>
    <xf numFmtId="0" fontId="27" fillId="5" borderId="19" xfId="0" applyFont="1" applyFill="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2" fontId="28" fillId="4" borderId="26" xfId="0" applyNumberFormat="1" applyFont="1" applyFill="1" applyBorder="1" applyAlignment="1" applyProtection="1">
      <alignment horizontal="left" vertical="center" wrapText="1"/>
      <protection locked="0"/>
    </xf>
    <xf numFmtId="0" fontId="4" fillId="0" borderId="27"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28" fillId="0" borderId="34" xfId="0" applyFont="1" applyBorder="1" applyAlignment="1" applyProtection="1">
      <alignment vertical="top"/>
      <protection locked="0"/>
    </xf>
    <xf numFmtId="0" fontId="28" fillId="0" borderId="0" xfId="0" applyFont="1" applyAlignment="1" applyProtection="1">
      <alignment vertical="top"/>
      <protection locked="0"/>
    </xf>
    <xf numFmtId="0" fontId="28" fillId="0" borderId="33" xfId="0" applyFont="1" applyBorder="1" applyAlignment="1" applyProtection="1">
      <alignment vertical="top"/>
      <protection locked="0"/>
    </xf>
    <xf numFmtId="0" fontId="0" fillId="0" borderId="37" xfId="0" applyBorder="1" applyProtection="1">
      <protection locked="0"/>
    </xf>
    <xf numFmtId="0" fontId="29" fillId="0" borderId="38" xfId="0" applyFont="1" applyBorder="1" applyAlignment="1" applyProtection="1">
      <alignment vertical="center"/>
    </xf>
    <xf numFmtId="0" fontId="30" fillId="3" borderId="39" xfId="0" applyFont="1" applyFill="1" applyBorder="1" applyAlignment="1" applyProtection="1">
      <alignment horizontal="center" vertical="center"/>
    </xf>
    <xf numFmtId="0" fontId="30" fillId="3" borderId="40" xfId="0" applyFont="1" applyFill="1" applyBorder="1" applyAlignment="1" applyProtection="1">
      <alignment horizontal="center" vertical="center"/>
    </xf>
    <xf numFmtId="0" fontId="30" fillId="3" borderId="1" xfId="0" applyFont="1" applyFill="1" applyBorder="1" applyAlignment="1" applyProtection="1">
      <alignment horizontal="center" vertical="center"/>
    </xf>
    <xf numFmtId="0" fontId="30" fillId="3" borderId="41" xfId="0" applyFont="1" applyFill="1" applyBorder="1" applyAlignment="1" applyProtection="1">
      <alignment horizontal="center" vertical="center"/>
    </xf>
    <xf numFmtId="0" fontId="29" fillId="0" borderId="37" xfId="0" applyFont="1" applyBorder="1" applyAlignment="1" applyProtection="1">
      <alignment vertical="center"/>
    </xf>
    <xf numFmtId="0" fontId="4" fillId="0" borderId="0" xfId="0" applyFont="1" applyBorder="1" applyAlignment="1" applyProtection="1">
      <alignment horizontal="center"/>
      <protection locked="0"/>
    </xf>
    <xf numFmtId="0" fontId="4" fillId="0" borderId="7" xfId="0" applyFont="1" applyBorder="1" applyAlignment="1" applyProtection="1">
      <alignment horizontal="center"/>
      <protection locked="0"/>
    </xf>
    <xf numFmtId="0" fontId="4" fillId="0" borderId="38" xfId="0" applyFont="1" applyBorder="1" applyAlignment="1" applyProtection="1">
      <alignment horizontal="center"/>
      <protection locked="0"/>
    </xf>
    <xf numFmtId="0" fontId="27" fillId="0" borderId="37" xfId="0" applyFont="1" applyBorder="1" applyAlignment="1" applyProtection="1">
      <alignment horizontal="left"/>
    </xf>
    <xf numFmtId="0" fontId="4" fillId="0" borderId="17" xfId="0" applyFont="1" applyBorder="1" applyAlignment="1" applyProtection="1">
      <protection locked="0"/>
    </xf>
    <xf numFmtId="0" fontId="4" fillId="0" borderId="0" xfId="0" applyFont="1" applyBorder="1" applyAlignment="1" applyProtection="1">
      <protection locked="0"/>
    </xf>
    <xf numFmtId="0" fontId="4" fillId="0" borderId="17" xfId="0" applyFont="1" applyBorder="1" applyAlignment="1" applyProtection="1">
      <alignment horizontal="center"/>
      <protection locked="0"/>
    </xf>
    <xf numFmtId="0" fontId="4" fillId="0" borderId="37" xfId="0" applyFont="1" applyBorder="1" applyAlignment="1" applyProtection="1">
      <protection locked="0"/>
    </xf>
    <xf numFmtId="0" fontId="4" fillId="0" borderId="37" xfId="0" applyFont="1" applyBorder="1" applyAlignment="1" applyProtection="1">
      <alignment horizontal="center"/>
      <protection locked="0"/>
    </xf>
    <xf numFmtId="0" fontId="27" fillId="0" borderId="42" xfId="0" applyFont="1" applyBorder="1" applyAlignment="1" applyProtection="1">
      <alignment horizontal="left"/>
    </xf>
    <xf numFmtId="164" fontId="4" fillId="0" borderId="14" xfId="0" applyNumberFormat="1" applyFont="1" applyBorder="1" applyAlignment="1" applyProtection="1">
      <alignment horizontal="center"/>
      <protection locked="0"/>
    </xf>
    <xf numFmtId="164" fontId="4" fillId="0" borderId="13" xfId="0" applyNumberFormat="1" applyFont="1" applyBorder="1" applyAlignment="1" applyProtection="1">
      <alignment horizontal="center"/>
      <protection locked="0"/>
    </xf>
    <xf numFmtId="0" fontId="4" fillId="0" borderId="14" xfId="0" applyFont="1" applyBorder="1" applyAlignment="1" applyProtection="1">
      <alignment horizontal="center"/>
      <protection locked="0"/>
    </xf>
    <xf numFmtId="164" fontId="4" fillId="0" borderId="13" xfId="0" applyNumberFormat="1" applyFont="1" applyBorder="1" applyAlignment="1" applyProtection="1">
      <protection locked="0"/>
    </xf>
    <xf numFmtId="164" fontId="4" fillId="0" borderId="42" xfId="0" applyNumberFormat="1" applyFont="1" applyBorder="1" applyAlignment="1" applyProtection="1">
      <alignment horizontal="center" vertical="center"/>
      <protection locked="0"/>
    </xf>
    <xf numFmtId="0" fontId="0" fillId="0" borderId="14" xfId="0" applyBorder="1" applyProtection="1">
      <protection locked="0"/>
    </xf>
    <xf numFmtId="0" fontId="32" fillId="0" borderId="0" xfId="1" applyFont="1" applyAlignment="1">
      <alignmen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ANASAYFA!A1"/></Relationships>
</file>

<file path=xl/drawings/drawing1.xml><?xml version="1.0" encoding="utf-8"?>
<xdr:wsDr xmlns:xdr="http://schemas.openxmlformats.org/drawingml/2006/spreadsheetDrawing" xmlns:a="http://schemas.openxmlformats.org/drawingml/2006/main">
  <xdr:twoCellAnchor>
    <xdr:from>
      <xdr:col>7</xdr:col>
      <xdr:colOff>1428751</xdr:colOff>
      <xdr:row>67</xdr:row>
      <xdr:rowOff>133351</xdr:rowOff>
    </xdr:from>
    <xdr:to>
      <xdr:col>8</xdr:col>
      <xdr:colOff>38100</xdr:colOff>
      <xdr:row>69</xdr:row>
      <xdr:rowOff>19050</xdr:rowOff>
    </xdr:to>
    <xdr:sp macro="" textlink="">
      <xdr:nvSpPr>
        <xdr:cNvPr id="2" name="1 Akış Çizelgesi: İşlem">
          <a:hlinkClick xmlns:r="http://schemas.openxmlformats.org/officeDocument/2006/relationships" r:id="rId1"/>
          <a:extLst>
            <a:ext uri="{FF2B5EF4-FFF2-40B4-BE49-F238E27FC236}">
              <a16:creationId xmlns="" xmlns:a16="http://schemas.microsoft.com/office/drawing/2014/main" id="{00000000-0008-0000-0C00-000002000000}"/>
            </a:ext>
          </a:extLst>
        </xdr:cNvPr>
        <xdr:cNvSpPr/>
      </xdr:nvSpPr>
      <xdr:spPr>
        <a:xfrm>
          <a:off x="9267826" y="17916526"/>
          <a:ext cx="1133474" cy="266699"/>
        </a:xfrm>
        <a:prstGeom prst="flowChartProcess">
          <a:avLst/>
        </a:prstGeom>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r>
            <a:rPr lang="tr-TR" sz="1200" b="1"/>
            <a:t>ANASAYFA</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7"/>
  <sheetViews>
    <sheetView tabSelected="1" workbookViewId="0">
      <selection activeCell="O9" sqref="O9"/>
    </sheetView>
  </sheetViews>
  <sheetFormatPr defaultRowHeight="15"/>
  <cols>
    <col min="1" max="1" width="3" style="1" customWidth="1"/>
    <col min="2" max="2" width="2" style="1" customWidth="1"/>
    <col min="3" max="3" width="38" style="1" customWidth="1"/>
    <col min="4" max="4" width="36.5703125" style="1" customWidth="1"/>
    <col min="5" max="5" width="38" style="1" customWidth="1"/>
    <col min="6" max="6" width="3.42578125" style="1" hidden="1" customWidth="1"/>
    <col min="7" max="7" width="4.28515625" style="1" hidden="1" customWidth="1"/>
    <col min="8" max="8" width="37.85546875" style="1" customWidth="1"/>
    <col min="9" max="9" width="4.85546875" style="1" customWidth="1"/>
    <col min="10" max="10" width="3.28515625" style="1" customWidth="1"/>
    <col min="11" max="12" width="9.140625" style="1"/>
    <col min="13" max="13" width="14.85546875" style="1" customWidth="1"/>
    <col min="14" max="14" width="12.140625" style="1" customWidth="1"/>
    <col min="15" max="256" width="9.140625" style="1"/>
    <col min="257" max="257" width="3" style="1" customWidth="1"/>
    <col min="258" max="258" width="2" style="1" customWidth="1"/>
    <col min="259" max="259" width="38" style="1" customWidth="1"/>
    <col min="260" max="260" width="30.140625" style="1" customWidth="1"/>
    <col min="261" max="261" width="34.85546875" style="1" customWidth="1"/>
    <col min="262" max="263" width="0" style="1" hidden="1" customWidth="1"/>
    <col min="264" max="264" width="41" style="1" customWidth="1"/>
    <col min="265" max="265" width="4.85546875" style="1" customWidth="1"/>
    <col min="266" max="266" width="3.28515625" style="1" customWidth="1"/>
    <col min="267" max="268" width="9.140625" style="1"/>
    <col min="269" max="269" width="14.85546875" style="1" customWidth="1"/>
    <col min="270" max="270" width="12.140625" style="1" customWidth="1"/>
    <col min="271" max="512" width="9.140625" style="1"/>
    <col min="513" max="513" width="3" style="1" customWidth="1"/>
    <col min="514" max="514" width="2" style="1" customWidth="1"/>
    <col min="515" max="515" width="38" style="1" customWidth="1"/>
    <col min="516" max="516" width="30.140625" style="1" customWidth="1"/>
    <col min="517" max="517" width="34.85546875" style="1" customWidth="1"/>
    <col min="518" max="519" width="0" style="1" hidden="1" customWidth="1"/>
    <col min="520" max="520" width="41" style="1" customWidth="1"/>
    <col min="521" max="521" width="4.85546875" style="1" customWidth="1"/>
    <col min="522" max="522" width="3.28515625" style="1" customWidth="1"/>
    <col min="523" max="524" width="9.140625" style="1"/>
    <col min="525" max="525" width="14.85546875" style="1" customWidth="1"/>
    <col min="526" max="526" width="12.140625" style="1" customWidth="1"/>
    <col min="527" max="768" width="9.140625" style="1"/>
    <col min="769" max="769" width="3" style="1" customWidth="1"/>
    <col min="770" max="770" width="2" style="1" customWidth="1"/>
    <col min="771" max="771" width="38" style="1" customWidth="1"/>
    <col min="772" max="772" width="30.140625" style="1" customWidth="1"/>
    <col min="773" max="773" width="34.85546875" style="1" customWidth="1"/>
    <col min="774" max="775" width="0" style="1" hidden="1" customWidth="1"/>
    <col min="776" max="776" width="41" style="1" customWidth="1"/>
    <col min="777" max="777" width="4.85546875" style="1" customWidth="1"/>
    <col min="778" max="778" width="3.28515625" style="1" customWidth="1"/>
    <col min="779" max="780" width="9.140625" style="1"/>
    <col min="781" max="781" width="14.85546875" style="1" customWidth="1"/>
    <col min="782" max="782" width="12.140625" style="1" customWidth="1"/>
    <col min="783" max="1024" width="9.140625" style="1"/>
    <col min="1025" max="1025" width="3" style="1" customWidth="1"/>
    <col min="1026" max="1026" width="2" style="1" customWidth="1"/>
    <col min="1027" max="1027" width="38" style="1" customWidth="1"/>
    <col min="1028" max="1028" width="30.140625" style="1" customWidth="1"/>
    <col min="1029" max="1029" width="34.85546875" style="1" customWidth="1"/>
    <col min="1030" max="1031" width="0" style="1" hidden="1" customWidth="1"/>
    <col min="1032" max="1032" width="41" style="1" customWidth="1"/>
    <col min="1033" max="1033" width="4.85546875" style="1" customWidth="1"/>
    <col min="1034" max="1034" width="3.28515625" style="1" customWidth="1"/>
    <col min="1035" max="1036" width="9.140625" style="1"/>
    <col min="1037" max="1037" width="14.85546875" style="1" customWidth="1"/>
    <col min="1038" max="1038" width="12.140625" style="1" customWidth="1"/>
    <col min="1039" max="1280" width="9.140625" style="1"/>
    <col min="1281" max="1281" width="3" style="1" customWidth="1"/>
    <col min="1282" max="1282" width="2" style="1" customWidth="1"/>
    <col min="1283" max="1283" width="38" style="1" customWidth="1"/>
    <col min="1284" max="1284" width="30.140625" style="1" customWidth="1"/>
    <col min="1285" max="1285" width="34.85546875" style="1" customWidth="1"/>
    <col min="1286" max="1287" width="0" style="1" hidden="1" customWidth="1"/>
    <col min="1288" max="1288" width="41" style="1" customWidth="1"/>
    <col min="1289" max="1289" width="4.85546875" style="1" customWidth="1"/>
    <col min="1290" max="1290" width="3.28515625" style="1" customWidth="1"/>
    <col min="1291" max="1292" width="9.140625" style="1"/>
    <col min="1293" max="1293" width="14.85546875" style="1" customWidth="1"/>
    <col min="1294" max="1294" width="12.140625" style="1" customWidth="1"/>
    <col min="1295" max="1536" width="9.140625" style="1"/>
    <col min="1537" max="1537" width="3" style="1" customWidth="1"/>
    <col min="1538" max="1538" width="2" style="1" customWidth="1"/>
    <col min="1539" max="1539" width="38" style="1" customWidth="1"/>
    <col min="1540" max="1540" width="30.140625" style="1" customWidth="1"/>
    <col min="1541" max="1541" width="34.85546875" style="1" customWidth="1"/>
    <col min="1542" max="1543" width="0" style="1" hidden="1" customWidth="1"/>
    <col min="1544" max="1544" width="41" style="1" customWidth="1"/>
    <col min="1545" max="1545" width="4.85546875" style="1" customWidth="1"/>
    <col min="1546" max="1546" width="3.28515625" style="1" customWidth="1"/>
    <col min="1547" max="1548" width="9.140625" style="1"/>
    <col min="1549" max="1549" width="14.85546875" style="1" customWidth="1"/>
    <col min="1550" max="1550" width="12.140625" style="1" customWidth="1"/>
    <col min="1551" max="1792" width="9.140625" style="1"/>
    <col min="1793" max="1793" width="3" style="1" customWidth="1"/>
    <col min="1794" max="1794" width="2" style="1" customWidth="1"/>
    <col min="1795" max="1795" width="38" style="1" customWidth="1"/>
    <col min="1796" max="1796" width="30.140625" style="1" customWidth="1"/>
    <col min="1797" max="1797" width="34.85546875" style="1" customWidth="1"/>
    <col min="1798" max="1799" width="0" style="1" hidden="1" customWidth="1"/>
    <col min="1800" max="1800" width="41" style="1" customWidth="1"/>
    <col min="1801" max="1801" width="4.85546875" style="1" customWidth="1"/>
    <col min="1802" max="1802" width="3.28515625" style="1" customWidth="1"/>
    <col min="1803" max="1804" width="9.140625" style="1"/>
    <col min="1805" max="1805" width="14.85546875" style="1" customWidth="1"/>
    <col min="1806" max="1806" width="12.140625" style="1" customWidth="1"/>
    <col min="1807" max="2048" width="9.140625" style="1"/>
    <col min="2049" max="2049" width="3" style="1" customWidth="1"/>
    <col min="2050" max="2050" width="2" style="1" customWidth="1"/>
    <col min="2051" max="2051" width="38" style="1" customWidth="1"/>
    <col min="2052" max="2052" width="30.140625" style="1" customWidth="1"/>
    <col min="2053" max="2053" width="34.85546875" style="1" customWidth="1"/>
    <col min="2054" max="2055" width="0" style="1" hidden="1" customWidth="1"/>
    <col min="2056" max="2056" width="41" style="1" customWidth="1"/>
    <col min="2057" max="2057" width="4.85546875" style="1" customWidth="1"/>
    <col min="2058" max="2058" width="3.28515625" style="1" customWidth="1"/>
    <col min="2059" max="2060" width="9.140625" style="1"/>
    <col min="2061" max="2061" width="14.85546875" style="1" customWidth="1"/>
    <col min="2062" max="2062" width="12.140625" style="1" customWidth="1"/>
    <col min="2063" max="2304" width="9.140625" style="1"/>
    <col min="2305" max="2305" width="3" style="1" customWidth="1"/>
    <col min="2306" max="2306" width="2" style="1" customWidth="1"/>
    <col min="2307" max="2307" width="38" style="1" customWidth="1"/>
    <col min="2308" max="2308" width="30.140625" style="1" customWidth="1"/>
    <col min="2309" max="2309" width="34.85546875" style="1" customWidth="1"/>
    <col min="2310" max="2311" width="0" style="1" hidden="1" customWidth="1"/>
    <col min="2312" max="2312" width="41" style="1" customWidth="1"/>
    <col min="2313" max="2313" width="4.85546875" style="1" customWidth="1"/>
    <col min="2314" max="2314" width="3.28515625" style="1" customWidth="1"/>
    <col min="2315" max="2316" width="9.140625" style="1"/>
    <col min="2317" max="2317" width="14.85546875" style="1" customWidth="1"/>
    <col min="2318" max="2318" width="12.140625" style="1" customWidth="1"/>
    <col min="2319" max="2560" width="9.140625" style="1"/>
    <col min="2561" max="2561" width="3" style="1" customWidth="1"/>
    <col min="2562" max="2562" width="2" style="1" customWidth="1"/>
    <col min="2563" max="2563" width="38" style="1" customWidth="1"/>
    <col min="2564" max="2564" width="30.140625" style="1" customWidth="1"/>
    <col min="2565" max="2565" width="34.85546875" style="1" customWidth="1"/>
    <col min="2566" max="2567" width="0" style="1" hidden="1" customWidth="1"/>
    <col min="2568" max="2568" width="41" style="1" customWidth="1"/>
    <col min="2569" max="2569" width="4.85546875" style="1" customWidth="1"/>
    <col min="2570" max="2570" width="3.28515625" style="1" customWidth="1"/>
    <col min="2571" max="2572" width="9.140625" style="1"/>
    <col min="2573" max="2573" width="14.85546875" style="1" customWidth="1"/>
    <col min="2574" max="2574" width="12.140625" style="1" customWidth="1"/>
    <col min="2575" max="2816" width="9.140625" style="1"/>
    <col min="2817" max="2817" width="3" style="1" customWidth="1"/>
    <col min="2818" max="2818" width="2" style="1" customWidth="1"/>
    <col min="2819" max="2819" width="38" style="1" customWidth="1"/>
    <col min="2820" max="2820" width="30.140625" style="1" customWidth="1"/>
    <col min="2821" max="2821" width="34.85546875" style="1" customWidth="1"/>
    <col min="2822" max="2823" width="0" style="1" hidden="1" customWidth="1"/>
    <col min="2824" max="2824" width="41" style="1" customWidth="1"/>
    <col min="2825" max="2825" width="4.85546875" style="1" customWidth="1"/>
    <col min="2826" max="2826" width="3.28515625" style="1" customWidth="1"/>
    <col min="2827" max="2828" width="9.140625" style="1"/>
    <col min="2829" max="2829" width="14.85546875" style="1" customWidth="1"/>
    <col min="2830" max="2830" width="12.140625" style="1" customWidth="1"/>
    <col min="2831" max="3072" width="9.140625" style="1"/>
    <col min="3073" max="3073" width="3" style="1" customWidth="1"/>
    <col min="3074" max="3074" width="2" style="1" customWidth="1"/>
    <col min="3075" max="3075" width="38" style="1" customWidth="1"/>
    <col min="3076" max="3076" width="30.140625" style="1" customWidth="1"/>
    <col min="3077" max="3077" width="34.85546875" style="1" customWidth="1"/>
    <col min="3078" max="3079" width="0" style="1" hidden="1" customWidth="1"/>
    <col min="3080" max="3080" width="41" style="1" customWidth="1"/>
    <col min="3081" max="3081" width="4.85546875" style="1" customWidth="1"/>
    <col min="3082" max="3082" width="3.28515625" style="1" customWidth="1"/>
    <col min="3083" max="3084" width="9.140625" style="1"/>
    <col min="3085" max="3085" width="14.85546875" style="1" customWidth="1"/>
    <col min="3086" max="3086" width="12.140625" style="1" customWidth="1"/>
    <col min="3087" max="3328" width="9.140625" style="1"/>
    <col min="3329" max="3329" width="3" style="1" customWidth="1"/>
    <col min="3330" max="3330" width="2" style="1" customWidth="1"/>
    <col min="3331" max="3331" width="38" style="1" customWidth="1"/>
    <col min="3332" max="3332" width="30.140625" style="1" customWidth="1"/>
    <col min="3333" max="3333" width="34.85546875" style="1" customWidth="1"/>
    <col min="3334" max="3335" width="0" style="1" hidden="1" customWidth="1"/>
    <col min="3336" max="3336" width="41" style="1" customWidth="1"/>
    <col min="3337" max="3337" width="4.85546875" style="1" customWidth="1"/>
    <col min="3338" max="3338" width="3.28515625" style="1" customWidth="1"/>
    <col min="3339" max="3340" width="9.140625" style="1"/>
    <col min="3341" max="3341" width="14.85546875" style="1" customWidth="1"/>
    <col min="3342" max="3342" width="12.140625" style="1" customWidth="1"/>
    <col min="3343" max="3584" width="9.140625" style="1"/>
    <col min="3585" max="3585" width="3" style="1" customWidth="1"/>
    <col min="3586" max="3586" width="2" style="1" customWidth="1"/>
    <col min="3587" max="3587" width="38" style="1" customWidth="1"/>
    <col min="3588" max="3588" width="30.140625" style="1" customWidth="1"/>
    <col min="3589" max="3589" width="34.85546875" style="1" customWidth="1"/>
    <col min="3590" max="3591" width="0" style="1" hidden="1" customWidth="1"/>
    <col min="3592" max="3592" width="41" style="1" customWidth="1"/>
    <col min="3593" max="3593" width="4.85546875" style="1" customWidth="1"/>
    <col min="3594" max="3594" width="3.28515625" style="1" customWidth="1"/>
    <col min="3595" max="3596" width="9.140625" style="1"/>
    <col min="3597" max="3597" width="14.85546875" style="1" customWidth="1"/>
    <col min="3598" max="3598" width="12.140625" style="1" customWidth="1"/>
    <col min="3599" max="3840" width="9.140625" style="1"/>
    <col min="3841" max="3841" width="3" style="1" customWidth="1"/>
    <col min="3842" max="3842" width="2" style="1" customWidth="1"/>
    <col min="3843" max="3843" width="38" style="1" customWidth="1"/>
    <col min="3844" max="3844" width="30.140625" style="1" customWidth="1"/>
    <col min="3845" max="3845" width="34.85546875" style="1" customWidth="1"/>
    <col min="3846" max="3847" width="0" style="1" hidden="1" customWidth="1"/>
    <col min="3848" max="3848" width="41" style="1" customWidth="1"/>
    <col min="3849" max="3849" width="4.85546875" style="1" customWidth="1"/>
    <col min="3850" max="3850" width="3.28515625" style="1" customWidth="1"/>
    <col min="3851" max="3852" width="9.140625" style="1"/>
    <col min="3853" max="3853" width="14.85546875" style="1" customWidth="1"/>
    <col min="3854" max="3854" width="12.140625" style="1" customWidth="1"/>
    <col min="3855" max="4096" width="9.140625" style="1"/>
    <col min="4097" max="4097" width="3" style="1" customWidth="1"/>
    <col min="4098" max="4098" width="2" style="1" customWidth="1"/>
    <col min="4099" max="4099" width="38" style="1" customWidth="1"/>
    <col min="4100" max="4100" width="30.140625" style="1" customWidth="1"/>
    <col min="4101" max="4101" width="34.85546875" style="1" customWidth="1"/>
    <col min="4102" max="4103" width="0" style="1" hidden="1" customWidth="1"/>
    <col min="4104" max="4104" width="41" style="1" customWidth="1"/>
    <col min="4105" max="4105" width="4.85546875" style="1" customWidth="1"/>
    <col min="4106" max="4106" width="3.28515625" style="1" customWidth="1"/>
    <col min="4107" max="4108" width="9.140625" style="1"/>
    <col min="4109" max="4109" width="14.85546875" style="1" customWidth="1"/>
    <col min="4110" max="4110" width="12.140625" style="1" customWidth="1"/>
    <col min="4111" max="4352" width="9.140625" style="1"/>
    <col min="4353" max="4353" width="3" style="1" customWidth="1"/>
    <col min="4354" max="4354" width="2" style="1" customWidth="1"/>
    <col min="4355" max="4355" width="38" style="1" customWidth="1"/>
    <col min="4356" max="4356" width="30.140625" style="1" customWidth="1"/>
    <col min="4357" max="4357" width="34.85546875" style="1" customWidth="1"/>
    <col min="4358" max="4359" width="0" style="1" hidden="1" customWidth="1"/>
    <col min="4360" max="4360" width="41" style="1" customWidth="1"/>
    <col min="4361" max="4361" width="4.85546875" style="1" customWidth="1"/>
    <col min="4362" max="4362" width="3.28515625" style="1" customWidth="1"/>
    <col min="4363" max="4364" width="9.140625" style="1"/>
    <col min="4365" max="4365" width="14.85546875" style="1" customWidth="1"/>
    <col min="4366" max="4366" width="12.140625" style="1" customWidth="1"/>
    <col min="4367" max="4608" width="9.140625" style="1"/>
    <col min="4609" max="4609" width="3" style="1" customWidth="1"/>
    <col min="4610" max="4610" width="2" style="1" customWidth="1"/>
    <col min="4611" max="4611" width="38" style="1" customWidth="1"/>
    <col min="4612" max="4612" width="30.140625" style="1" customWidth="1"/>
    <col min="4613" max="4613" width="34.85546875" style="1" customWidth="1"/>
    <col min="4614" max="4615" width="0" style="1" hidden="1" customWidth="1"/>
    <col min="4616" max="4616" width="41" style="1" customWidth="1"/>
    <col min="4617" max="4617" width="4.85546875" style="1" customWidth="1"/>
    <col min="4618" max="4618" width="3.28515625" style="1" customWidth="1"/>
    <col min="4619" max="4620" width="9.140625" style="1"/>
    <col min="4621" max="4621" width="14.85546875" style="1" customWidth="1"/>
    <col min="4622" max="4622" width="12.140625" style="1" customWidth="1"/>
    <col min="4623" max="4864" width="9.140625" style="1"/>
    <col min="4865" max="4865" width="3" style="1" customWidth="1"/>
    <col min="4866" max="4866" width="2" style="1" customWidth="1"/>
    <col min="4867" max="4867" width="38" style="1" customWidth="1"/>
    <col min="4868" max="4868" width="30.140625" style="1" customWidth="1"/>
    <col min="4869" max="4869" width="34.85546875" style="1" customWidth="1"/>
    <col min="4870" max="4871" width="0" style="1" hidden="1" customWidth="1"/>
    <col min="4872" max="4872" width="41" style="1" customWidth="1"/>
    <col min="4873" max="4873" width="4.85546875" style="1" customWidth="1"/>
    <col min="4874" max="4874" width="3.28515625" style="1" customWidth="1"/>
    <col min="4875" max="4876" width="9.140625" style="1"/>
    <col min="4877" max="4877" width="14.85546875" style="1" customWidth="1"/>
    <col min="4878" max="4878" width="12.140625" style="1" customWidth="1"/>
    <col min="4879" max="5120" width="9.140625" style="1"/>
    <col min="5121" max="5121" width="3" style="1" customWidth="1"/>
    <col min="5122" max="5122" width="2" style="1" customWidth="1"/>
    <col min="5123" max="5123" width="38" style="1" customWidth="1"/>
    <col min="5124" max="5124" width="30.140625" style="1" customWidth="1"/>
    <col min="5125" max="5125" width="34.85546875" style="1" customWidth="1"/>
    <col min="5126" max="5127" width="0" style="1" hidden="1" customWidth="1"/>
    <col min="5128" max="5128" width="41" style="1" customWidth="1"/>
    <col min="5129" max="5129" width="4.85546875" style="1" customWidth="1"/>
    <col min="5130" max="5130" width="3.28515625" style="1" customWidth="1"/>
    <col min="5131" max="5132" width="9.140625" style="1"/>
    <col min="5133" max="5133" width="14.85546875" style="1" customWidth="1"/>
    <col min="5134" max="5134" width="12.140625" style="1" customWidth="1"/>
    <col min="5135" max="5376" width="9.140625" style="1"/>
    <col min="5377" max="5377" width="3" style="1" customWidth="1"/>
    <col min="5378" max="5378" width="2" style="1" customWidth="1"/>
    <col min="5379" max="5379" width="38" style="1" customWidth="1"/>
    <col min="5380" max="5380" width="30.140625" style="1" customWidth="1"/>
    <col min="5381" max="5381" width="34.85546875" style="1" customWidth="1"/>
    <col min="5382" max="5383" width="0" style="1" hidden="1" customWidth="1"/>
    <col min="5384" max="5384" width="41" style="1" customWidth="1"/>
    <col min="5385" max="5385" width="4.85546875" style="1" customWidth="1"/>
    <col min="5386" max="5386" width="3.28515625" style="1" customWidth="1"/>
    <col min="5387" max="5388" width="9.140625" style="1"/>
    <col min="5389" max="5389" width="14.85546875" style="1" customWidth="1"/>
    <col min="5390" max="5390" width="12.140625" style="1" customWidth="1"/>
    <col min="5391" max="5632" width="9.140625" style="1"/>
    <col min="5633" max="5633" width="3" style="1" customWidth="1"/>
    <col min="5634" max="5634" width="2" style="1" customWidth="1"/>
    <col min="5635" max="5635" width="38" style="1" customWidth="1"/>
    <col min="5636" max="5636" width="30.140625" style="1" customWidth="1"/>
    <col min="5637" max="5637" width="34.85546875" style="1" customWidth="1"/>
    <col min="5638" max="5639" width="0" style="1" hidden="1" customWidth="1"/>
    <col min="5640" max="5640" width="41" style="1" customWidth="1"/>
    <col min="5641" max="5641" width="4.85546875" style="1" customWidth="1"/>
    <col min="5642" max="5642" width="3.28515625" style="1" customWidth="1"/>
    <col min="5643" max="5644" width="9.140625" style="1"/>
    <col min="5645" max="5645" width="14.85546875" style="1" customWidth="1"/>
    <col min="5646" max="5646" width="12.140625" style="1" customWidth="1"/>
    <col min="5647" max="5888" width="9.140625" style="1"/>
    <col min="5889" max="5889" width="3" style="1" customWidth="1"/>
    <col min="5890" max="5890" width="2" style="1" customWidth="1"/>
    <col min="5891" max="5891" width="38" style="1" customWidth="1"/>
    <col min="5892" max="5892" width="30.140625" style="1" customWidth="1"/>
    <col min="5893" max="5893" width="34.85546875" style="1" customWidth="1"/>
    <col min="5894" max="5895" width="0" style="1" hidden="1" customWidth="1"/>
    <col min="5896" max="5896" width="41" style="1" customWidth="1"/>
    <col min="5897" max="5897" width="4.85546875" style="1" customWidth="1"/>
    <col min="5898" max="5898" width="3.28515625" style="1" customWidth="1"/>
    <col min="5899" max="5900" width="9.140625" style="1"/>
    <col min="5901" max="5901" width="14.85546875" style="1" customWidth="1"/>
    <col min="5902" max="5902" width="12.140625" style="1" customWidth="1"/>
    <col min="5903" max="6144" width="9.140625" style="1"/>
    <col min="6145" max="6145" width="3" style="1" customWidth="1"/>
    <col min="6146" max="6146" width="2" style="1" customWidth="1"/>
    <col min="6147" max="6147" width="38" style="1" customWidth="1"/>
    <col min="6148" max="6148" width="30.140625" style="1" customWidth="1"/>
    <col min="6149" max="6149" width="34.85546875" style="1" customWidth="1"/>
    <col min="6150" max="6151" width="0" style="1" hidden="1" customWidth="1"/>
    <col min="6152" max="6152" width="41" style="1" customWidth="1"/>
    <col min="6153" max="6153" width="4.85546875" style="1" customWidth="1"/>
    <col min="6154" max="6154" width="3.28515625" style="1" customWidth="1"/>
    <col min="6155" max="6156" width="9.140625" style="1"/>
    <col min="6157" max="6157" width="14.85546875" style="1" customWidth="1"/>
    <col min="6158" max="6158" width="12.140625" style="1" customWidth="1"/>
    <col min="6159" max="6400" width="9.140625" style="1"/>
    <col min="6401" max="6401" width="3" style="1" customWidth="1"/>
    <col min="6402" max="6402" width="2" style="1" customWidth="1"/>
    <col min="6403" max="6403" width="38" style="1" customWidth="1"/>
    <col min="6404" max="6404" width="30.140625" style="1" customWidth="1"/>
    <col min="6405" max="6405" width="34.85546875" style="1" customWidth="1"/>
    <col min="6406" max="6407" width="0" style="1" hidden="1" customWidth="1"/>
    <col min="6408" max="6408" width="41" style="1" customWidth="1"/>
    <col min="6409" max="6409" width="4.85546875" style="1" customWidth="1"/>
    <col min="6410" max="6410" width="3.28515625" style="1" customWidth="1"/>
    <col min="6411" max="6412" width="9.140625" style="1"/>
    <col min="6413" max="6413" width="14.85546875" style="1" customWidth="1"/>
    <col min="6414" max="6414" width="12.140625" style="1" customWidth="1"/>
    <col min="6415" max="6656" width="9.140625" style="1"/>
    <col min="6657" max="6657" width="3" style="1" customWidth="1"/>
    <col min="6658" max="6658" width="2" style="1" customWidth="1"/>
    <col min="6659" max="6659" width="38" style="1" customWidth="1"/>
    <col min="6660" max="6660" width="30.140625" style="1" customWidth="1"/>
    <col min="6661" max="6661" width="34.85546875" style="1" customWidth="1"/>
    <col min="6662" max="6663" width="0" style="1" hidden="1" customWidth="1"/>
    <col min="6664" max="6664" width="41" style="1" customWidth="1"/>
    <col min="6665" max="6665" width="4.85546875" style="1" customWidth="1"/>
    <col min="6666" max="6666" width="3.28515625" style="1" customWidth="1"/>
    <col min="6667" max="6668" width="9.140625" style="1"/>
    <col min="6669" max="6669" width="14.85546875" style="1" customWidth="1"/>
    <col min="6670" max="6670" width="12.140625" style="1" customWidth="1"/>
    <col min="6671" max="6912" width="9.140625" style="1"/>
    <col min="6913" max="6913" width="3" style="1" customWidth="1"/>
    <col min="6914" max="6914" width="2" style="1" customWidth="1"/>
    <col min="6915" max="6915" width="38" style="1" customWidth="1"/>
    <col min="6916" max="6916" width="30.140625" style="1" customWidth="1"/>
    <col min="6917" max="6917" width="34.85546875" style="1" customWidth="1"/>
    <col min="6918" max="6919" width="0" style="1" hidden="1" customWidth="1"/>
    <col min="6920" max="6920" width="41" style="1" customWidth="1"/>
    <col min="6921" max="6921" width="4.85546875" style="1" customWidth="1"/>
    <col min="6922" max="6922" width="3.28515625" style="1" customWidth="1"/>
    <col min="6923" max="6924" width="9.140625" style="1"/>
    <col min="6925" max="6925" width="14.85546875" style="1" customWidth="1"/>
    <col min="6926" max="6926" width="12.140625" style="1" customWidth="1"/>
    <col min="6927" max="7168" width="9.140625" style="1"/>
    <col min="7169" max="7169" width="3" style="1" customWidth="1"/>
    <col min="7170" max="7170" width="2" style="1" customWidth="1"/>
    <col min="7171" max="7171" width="38" style="1" customWidth="1"/>
    <col min="7172" max="7172" width="30.140625" style="1" customWidth="1"/>
    <col min="7173" max="7173" width="34.85546875" style="1" customWidth="1"/>
    <col min="7174" max="7175" width="0" style="1" hidden="1" customWidth="1"/>
    <col min="7176" max="7176" width="41" style="1" customWidth="1"/>
    <col min="7177" max="7177" width="4.85546875" style="1" customWidth="1"/>
    <col min="7178" max="7178" width="3.28515625" style="1" customWidth="1"/>
    <col min="7179" max="7180" width="9.140625" style="1"/>
    <col min="7181" max="7181" width="14.85546875" style="1" customWidth="1"/>
    <col min="7182" max="7182" width="12.140625" style="1" customWidth="1"/>
    <col min="7183" max="7424" width="9.140625" style="1"/>
    <col min="7425" max="7425" width="3" style="1" customWidth="1"/>
    <col min="7426" max="7426" width="2" style="1" customWidth="1"/>
    <col min="7427" max="7427" width="38" style="1" customWidth="1"/>
    <col min="7428" max="7428" width="30.140625" style="1" customWidth="1"/>
    <col min="7429" max="7429" width="34.85546875" style="1" customWidth="1"/>
    <col min="7430" max="7431" width="0" style="1" hidden="1" customWidth="1"/>
    <col min="7432" max="7432" width="41" style="1" customWidth="1"/>
    <col min="7433" max="7433" width="4.85546875" style="1" customWidth="1"/>
    <col min="7434" max="7434" width="3.28515625" style="1" customWidth="1"/>
    <col min="7435" max="7436" width="9.140625" style="1"/>
    <col min="7437" max="7437" width="14.85546875" style="1" customWidth="1"/>
    <col min="7438" max="7438" width="12.140625" style="1" customWidth="1"/>
    <col min="7439" max="7680" width="9.140625" style="1"/>
    <col min="7681" max="7681" width="3" style="1" customWidth="1"/>
    <col min="7682" max="7682" width="2" style="1" customWidth="1"/>
    <col min="7683" max="7683" width="38" style="1" customWidth="1"/>
    <col min="7684" max="7684" width="30.140625" style="1" customWidth="1"/>
    <col min="7685" max="7685" width="34.85546875" style="1" customWidth="1"/>
    <col min="7686" max="7687" width="0" style="1" hidden="1" customWidth="1"/>
    <col min="7688" max="7688" width="41" style="1" customWidth="1"/>
    <col min="7689" max="7689" width="4.85546875" style="1" customWidth="1"/>
    <col min="7690" max="7690" width="3.28515625" style="1" customWidth="1"/>
    <col min="7691" max="7692" width="9.140625" style="1"/>
    <col min="7693" max="7693" width="14.85546875" style="1" customWidth="1"/>
    <col min="7694" max="7694" width="12.140625" style="1" customWidth="1"/>
    <col min="7695" max="7936" width="9.140625" style="1"/>
    <col min="7937" max="7937" width="3" style="1" customWidth="1"/>
    <col min="7938" max="7938" width="2" style="1" customWidth="1"/>
    <col min="7939" max="7939" width="38" style="1" customWidth="1"/>
    <col min="7940" max="7940" width="30.140625" style="1" customWidth="1"/>
    <col min="7941" max="7941" width="34.85546875" style="1" customWidth="1"/>
    <col min="7942" max="7943" width="0" style="1" hidden="1" customWidth="1"/>
    <col min="7944" max="7944" width="41" style="1" customWidth="1"/>
    <col min="7945" max="7945" width="4.85546875" style="1" customWidth="1"/>
    <col min="7946" max="7946" width="3.28515625" style="1" customWidth="1"/>
    <col min="7947" max="7948" width="9.140625" style="1"/>
    <col min="7949" max="7949" width="14.85546875" style="1" customWidth="1"/>
    <col min="7950" max="7950" width="12.140625" style="1" customWidth="1"/>
    <col min="7951" max="8192" width="9.140625" style="1"/>
    <col min="8193" max="8193" width="3" style="1" customWidth="1"/>
    <col min="8194" max="8194" width="2" style="1" customWidth="1"/>
    <col min="8195" max="8195" width="38" style="1" customWidth="1"/>
    <col min="8196" max="8196" width="30.140625" style="1" customWidth="1"/>
    <col min="8197" max="8197" width="34.85546875" style="1" customWidth="1"/>
    <col min="8198" max="8199" width="0" style="1" hidden="1" customWidth="1"/>
    <col min="8200" max="8200" width="41" style="1" customWidth="1"/>
    <col min="8201" max="8201" width="4.85546875" style="1" customWidth="1"/>
    <col min="8202" max="8202" width="3.28515625" style="1" customWidth="1"/>
    <col min="8203" max="8204" width="9.140625" style="1"/>
    <col min="8205" max="8205" width="14.85546875" style="1" customWidth="1"/>
    <col min="8206" max="8206" width="12.140625" style="1" customWidth="1"/>
    <col min="8207" max="8448" width="9.140625" style="1"/>
    <col min="8449" max="8449" width="3" style="1" customWidth="1"/>
    <col min="8450" max="8450" width="2" style="1" customWidth="1"/>
    <col min="8451" max="8451" width="38" style="1" customWidth="1"/>
    <col min="8452" max="8452" width="30.140625" style="1" customWidth="1"/>
    <col min="8453" max="8453" width="34.85546875" style="1" customWidth="1"/>
    <col min="8454" max="8455" width="0" style="1" hidden="1" customWidth="1"/>
    <col min="8456" max="8456" width="41" style="1" customWidth="1"/>
    <col min="8457" max="8457" width="4.85546875" style="1" customWidth="1"/>
    <col min="8458" max="8458" width="3.28515625" style="1" customWidth="1"/>
    <col min="8459" max="8460" width="9.140625" style="1"/>
    <col min="8461" max="8461" width="14.85546875" style="1" customWidth="1"/>
    <col min="8462" max="8462" width="12.140625" style="1" customWidth="1"/>
    <col min="8463" max="8704" width="9.140625" style="1"/>
    <col min="8705" max="8705" width="3" style="1" customWidth="1"/>
    <col min="8706" max="8706" width="2" style="1" customWidth="1"/>
    <col min="8707" max="8707" width="38" style="1" customWidth="1"/>
    <col min="8708" max="8708" width="30.140625" style="1" customWidth="1"/>
    <col min="8709" max="8709" width="34.85546875" style="1" customWidth="1"/>
    <col min="8710" max="8711" width="0" style="1" hidden="1" customWidth="1"/>
    <col min="8712" max="8712" width="41" style="1" customWidth="1"/>
    <col min="8713" max="8713" width="4.85546875" style="1" customWidth="1"/>
    <col min="8714" max="8714" width="3.28515625" style="1" customWidth="1"/>
    <col min="8715" max="8716" width="9.140625" style="1"/>
    <col min="8717" max="8717" width="14.85546875" style="1" customWidth="1"/>
    <col min="8718" max="8718" width="12.140625" style="1" customWidth="1"/>
    <col min="8719" max="8960" width="9.140625" style="1"/>
    <col min="8961" max="8961" width="3" style="1" customWidth="1"/>
    <col min="8962" max="8962" width="2" style="1" customWidth="1"/>
    <col min="8963" max="8963" width="38" style="1" customWidth="1"/>
    <col min="8964" max="8964" width="30.140625" style="1" customWidth="1"/>
    <col min="8965" max="8965" width="34.85546875" style="1" customWidth="1"/>
    <col min="8966" max="8967" width="0" style="1" hidden="1" customWidth="1"/>
    <col min="8968" max="8968" width="41" style="1" customWidth="1"/>
    <col min="8969" max="8969" width="4.85546875" style="1" customWidth="1"/>
    <col min="8970" max="8970" width="3.28515625" style="1" customWidth="1"/>
    <col min="8971" max="8972" width="9.140625" style="1"/>
    <col min="8973" max="8973" width="14.85546875" style="1" customWidth="1"/>
    <col min="8974" max="8974" width="12.140625" style="1" customWidth="1"/>
    <col min="8975" max="9216" width="9.140625" style="1"/>
    <col min="9217" max="9217" width="3" style="1" customWidth="1"/>
    <col min="9218" max="9218" width="2" style="1" customWidth="1"/>
    <col min="9219" max="9219" width="38" style="1" customWidth="1"/>
    <col min="9220" max="9220" width="30.140625" style="1" customWidth="1"/>
    <col min="9221" max="9221" width="34.85546875" style="1" customWidth="1"/>
    <col min="9222" max="9223" width="0" style="1" hidden="1" customWidth="1"/>
    <col min="9224" max="9224" width="41" style="1" customWidth="1"/>
    <col min="9225" max="9225" width="4.85546875" style="1" customWidth="1"/>
    <col min="9226" max="9226" width="3.28515625" style="1" customWidth="1"/>
    <col min="9227" max="9228" width="9.140625" style="1"/>
    <col min="9229" max="9229" width="14.85546875" style="1" customWidth="1"/>
    <col min="9230" max="9230" width="12.140625" style="1" customWidth="1"/>
    <col min="9231" max="9472" width="9.140625" style="1"/>
    <col min="9473" max="9473" width="3" style="1" customWidth="1"/>
    <col min="9474" max="9474" width="2" style="1" customWidth="1"/>
    <col min="9475" max="9475" width="38" style="1" customWidth="1"/>
    <col min="9476" max="9476" width="30.140625" style="1" customWidth="1"/>
    <col min="9477" max="9477" width="34.85546875" style="1" customWidth="1"/>
    <col min="9478" max="9479" width="0" style="1" hidden="1" customWidth="1"/>
    <col min="9480" max="9480" width="41" style="1" customWidth="1"/>
    <col min="9481" max="9481" width="4.85546875" style="1" customWidth="1"/>
    <col min="9482" max="9482" width="3.28515625" style="1" customWidth="1"/>
    <col min="9483" max="9484" width="9.140625" style="1"/>
    <col min="9485" max="9485" width="14.85546875" style="1" customWidth="1"/>
    <col min="9486" max="9486" width="12.140625" style="1" customWidth="1"/>
    <col min="9487" max="9728" width="9.140625" style="1"/>
    <col min="9729" max="9729" width="3" style="1" customWidth="1"/>
    <col min="9730" max="9730" width="2" style="1" customWidth="1"/>
    <col min="9731" max="9731" width="38" style="1" customWidth="1"/>
    <col min="9732" max="9732" width="30.140625" style="1" customWidth="1"/>
    <col min="9733" max="9733" width="34.85546875" style="1" customWidth="1"/>
    <col min="9734" max="9735" width="0" style="1" hidden="1" customWidth="1"/>
    <col min="9736" max="9736" width="41" style="1" customWidth="1"/>
    <col min="9737" max="9737" width="4.85546875" style="1" customWidth="1"/>
    <col min="9738" max="9738" width="3.28515625" style="1" customWidth="1"/>
    <col min="9739" max="9740" width="9.140625" style="1"/>
    <col min="9741" max="9741" width="14.85546875" style="1" customWidth="1"/>
    <col min="9742" max="9742" width="12.140625" style="1" customWidth="1"/>
    <col min="9743" max="9984" width="9.140625" style="1"/>
    <col min="9985" max="9985" width="3" style="1" customWidth="1"/>
    <col min="9986" max="9986" width="2" style="1" customWidth="1"/>
    <col min="9987" max="9987" width="38" style="1" customWidth="1"/>
    <col min="9988" max="9988" width="30.140625" style="1" customWidth="1"/>
    <col min="9989" max="9989" width="34.85546875" style="1" customWidth="1"/>
    <col min="9990" max="9991" width="0" style="1" hidden="1" customWidth="1"/>
    <col min="9992" max="9992" width="41" style="1" customWidth="1"/>
    <col min="9993" max="9993" width="4.85546875" style="1" customWidth="1"/>
    <col min="9994" max="9994" width="3.28515625" style="1" customWidth="1"/>
    <col min="9995" max="9996" width="9.140625" style="1"/>
    <col min="9997" max="9997" width="14.85546875" style="1" customWidth="1"/>
    <col min="9998" max="9998" width="12.140625" style="1" customWidth="1"/>
    <col min="9999" max="10240" width="9.140625" style="1"/>
    <col min="10241" max="10241" width="3" style="1" customWidth="1"/>
    <col min="10242" max="10242" width="2" style="1" customWidth="1"/>
    <col min="10243" max="10243" width="38" style="1" customWidth="1"/>
    <col min="10244" max="10244" width="30.140625" style="1" customWidth="1"/>
    <col min="10245" max="10245" width="34.85546875" style="1" customWidth="1"/>
    <col min="10246" max="10247" width="0" style="1" hidden="1" customWidth="1"/>
    <col min="10248" max="10248" width="41" style="1" customWidth="1"/>
    <col min="10249" max="10249" width="4.85546875" style="1" customWidth="1"/>
    <col min="10250" max="10250" width="3.28515625" style="1" customWidth="1"/>
    <col min="10251" max="10252" width="9.140625" style="1"/>
    <col min="10253" max="10253" width="14.85546875" style="1" customWidth="1"/>
    <col min="10254" max="10254" width="12.140625" style="1" customWidth="1"/>
    <col min="10255" max="10496" width="9.140625" style="1"/>
    <col min="10497" max="10497" width="3" style="1" customWidth="1"/>
    <col min="10498" max="10498" width="2" style="1" customWidth="1"/>
    <col min="10499" max="10499" width="38" style="1" customWidth="1"/>
    <col min="10500" max="10500" width="30.140625" style="1" customWidth="1"/>
    <col min="10501" max="10501" width="34.85546875" style="1" customWidth="1"/>
    <col min="10502" max="10503" width="0" style="1" hidden="1" customWidth="1"/>
    <col min="10504" max="10504" width="41" style="1" customWidth="1"/>
    <col min="10505" max="10505" width="4.85546875" style="1" customWidth="1"/>
    <col min="10506" max="10506" width="3.28515625" style="1" customWidth="1"/>
    <col min="10507" max="10508" width="9.140625" style="1"/>
    <col min="10509" max="10509" width="14.85546875" style="1" customWidth="1"/>
    <col min="10510" max="10510" width="12.140625" style="1" customWidth="1"/>
    <col min="10511" max="10752" width="9.140625" style="1"/>
    <col min="10753" max="10753" width="3" style="1" customWidth="1"/>
    <col min="10754" max="10754" width="2" style="1" customWidth="1"/>
    <col min="10755" max="10755" width="38" style="1" customWidth="1"/>
    <col min="10756" max="10756" width="30.140625" style="1" customWidth="1"/>
    <col min="10757" max="10757" width="34.85546875" style="1" customWidth="1"/>
    <col min="10758" max="10759" width="0" style="1" hidden="1" customWidth="1"/>
    <col min="10760" max="10760" width="41" style="1" customWidth="1"/>
    <col min="10761" max="10761" width="4.85546875" style="1" customWidth="1"/>
    <col min="10762" max="10762" width="3.28515625" style="1" customWidth="1"/>
    <col min="10763" max="10764" width="9.140625" style="1"/>
    <col min="10765" max="10765" width="14.85546875" style="1" customWidth="1"/>
    <col min="10766" max="10766" width="12.140625" style="1" customWidth="1"/>
    <col min="10767" max="11008" width="9.140625" style="1"/>
    <col min="11009" max="11009" width="3" style="1" customWidth="1"/>
    <col min="11010" max="11010" width="2" style="1" customWidth="1"/>
    <col min="11011" max="11011" width="38" style="1" customWidth="1"/>
    <col min="11012" max="11012" width="30.140625" style="1" customWidth="1"/>
    <col min="11013" max="11013" width="34.85546875" style="1" customWidth="1"/>
    <col min="11014" max="11015" width="0" style="1" hidden="1" customWidth="1"/>
    <col min="11016" max="11016" width="41" style="1" customWidth="1"/>
    <col min="11017" max="11017" width="4.85546875" style="1" customWidth="1"/>
    <col min="11018" max="11018" width="3.28515625" style="1" customWidth="1"/>
    <col min="11019" max="11020" width="9.140625" style="1"/>
    <col min="11021" max="11021" width="14.85546875" style="1" customWidth="1"/>
    <col min="11022" max="11022" width="12.140625" style="1" customWidth="1"/>
    <col min="11023" max="11264" width="9.140625" style="1"/>
    <col min="11265" max="11265" width="3" style="1" customWidth="1"/>
    <col min="11266" max="11266" width="2" style="1" customWidth="1"/>
    <col min="11267" max="11267" width="38" style="1" customWidth="1"/>
    <col min="11268" max="11268" width="30.140625" style="1" customWidth="1"/>
    <col min="11269" max="11269" width="34.85546875" style="1" customWidth="1"/>
    <col min="11270" max="11271" width="0" style="1" hidden="1" customWidth="1"/>
    <col min="11272" max="11272" width="41" style="1" customWidth="1"/>
    <col min="11273" max="11273" width="4.85546875" style="1" customWidth="1"/>
    <col min="11274" max="11274" width="3.28515625" style="1" customWidth="1"/>
    <col min="11275" max="11276" width="9.140625" style="1"/>
    <col min="11277" max="11277" width="14.85546875" style="1" customWidth="1"/>
    <col min="11278" max="11278" width="12.140625" style="1" customWidth="1"/>
    <col min="11279" max="11520" width="9.140625" style="1"/>
    <col min="11521" max="11521" width="3" style="1" customWidth="1"/>
    <col min="11522" max="11522" width="2" style="1" customWidth="1"/>
    <col min="11523" max="11523" width="38" style="1" customWidth="1"/>
    <col min="11524" max="11524" width="30.140625" style="1" customWidth="1"/>
    <col min="11525" max="11525" width="34.85546875" style="1" customWidth="1"/>
    <col min="11526" max="11527" width="0" style="1" hidden="1" customWidth="1"/>
    <col min="11528" max="11528" width="41" style="1" customWidth="1"/>
    <col min="11529" max="11529" width="4.85546875" style="1" customWidth="1"/>
    <col min="11530" max="11530" width="3.28515625" style="1" customWidth="1"/>
    <col min="11531" max="11532" width="9.140625" style="1"/>
    <col min="11533" max="11533" width="14.85546875" style="1" customWidth="1"/>
    <col min="11534" max="11534" width="12.140625" style="1" customWidth="1"/>
    <col min="11535" max="11776" width="9.140625" style="1"/>
    <col min="11777" max="11777" width="3" style="1" customWidth="1"/>
    <col min="11778" max="11778" width="2" style="1" customWidth="1"/>
    <col min="11779" max="11779" width="38" style="1" customWidth="1"/>
    <col min="11780" max="11780" width="30.140625" style="1" customWidth="1"/>
    <col min="11781" max="11781" width="34.85546875" style="1" customWidth="1"/>
    <col min="11782" max="11783" width="0" style="1" hidden="1" customWidth="1"/>
    <col min="11784" max="11784" width="41" style="1" customWidth="1"/>
    <col min="11785" max="11785" width="4.85546875" style="1" customWidth="1"/>
    <col min="11786" max="11786" width="3.28515625" style="1" customWidth="1"/>
    <col min="11787" max="11788" width="9.140625" style="1"/>
    <col min="11789" max="11789" width="14.85546875" style="1" customWidth="1"/>
    <col min="11790" max="11790" width="12.140625" style="1" customWidth="1"/>
    <col min="11791" max="12032" width="9.140625" style="1"/>
    <col min="12033" max="12033" width="3" style="1" customWidth="1"/>
    <col min="12034" max="12034" width="2" style="1" customWidth="1"/>
    <col min="12035" max="12035" width="38" style="1" customWidth="1"/>
    <col min="12036" max="12036" width="30.140625" style="1" customWidth="1"/>
    <col min="12037" max="12037" width="34.85546875" style="1" customWidth="1"/>
    <col min="12038" max="12039" width="0" style="1" hidden="1" customWidth="1"/>
    <col min="12040" max="12040" width="41" style="1" customWidth="1"/>
    <col min="12041" max="12041" width="4.85546875" style="1" customWidth="1"/>
    <col min="12042" max="12042" width="3.28515625" style="1" customWidth="1"/>
    <col min="12043" max="12044" width="9.140625" style="1"/>
    <col min="12045" max="12045" width="14.85546875" style="1" customWidth="1"/>
    <col min="12046" max="12046" width="12.140625" style="1" customWidth="1"/>
    <col min="12047" max="12288" width="9.140625" style="1"/>
    <col min="12289" max="12289" width="3" style="1" customWidth="1"/>
    <col min="12290" max="12290" width="2" style="1" customWidth="1"/>
    <col min="12291" max="12291" width="38" style="1" customWidth="1"/>
    <col min="12292" max="12292" width="30.140625" style="1" customWidth="1"/>
    <col min="12293" max="12293" width="34.85546875" style="1" customWidth="1"/>
    <col min="12294" max="12295" width="0" style="1" hidden="1" customWidth="1"/>
    <col min="12296" max="12296" width="41" style="1" customWidth="1"/>
    <col min="12297" max="12297" width="4.85546875" style="1" customWidth="1"/>
    <col min="12298" max="12298" width="3.28515625" style="1" customWidth="1"/>
    <col min="12299" max="12300" width="9.140625" style="1"/>
    <col min="12301" max="12301" width="14.85546875" style="1" customWidth="1"/>
    <col min="12302" max="12302" width="12.140625" style="1" customWidth="1"/>
    <col min="12303" max="12544" width="9.140625" style="1"/>
    <col min="12545" max="12545" width="3" style="1" customWidth="1"/>
    <col min="12546" max="12546" width="2" style="1" customWidth="1"/>
    <col min="12547" max="12547" width="38" style="1" customWidth="1"/>
    <col min="12548" max="12548" width="30.140625" style="1" customWidth="1"/>
    <col min="12549" max="12549" width="34.85546875" style="1" customWidth="1"/>
    <col min="12550" max="12551" width="0" style="1" hidden="1" customWidth="1"/>
    <col min="12552" max="12552" width="41" style="1" customWidth="1"/>
    <col min="12553" max="12553" width="4.85546875" style="1" customWidth="1"/>
    <col min="12554" max="12554" width="3.28515625" style="1" customWidth="1"/>
    <col min="12555" max="12556" width="9.140625" style="1"/>
    <col min="12557" max="12557" width="14.85546875" style="1" customWidth="1"/>
    <col min="12558" max="12558" width="12.140625" style="1" customWidth="1"/>
    <col min="12559" max="12800" width="9.140625" style="1"/>
    <col min="12801" max="12801" width="3" style="1" customWidth="1"/>
    <col min="12802" max="12802" width="2" style="1" customWidth="1"/>
    <col min="12803" max="12803" width="38" style="1" customWidth="1"/>
    <col min="12804" max="12804" width="30.140625" style="1" customWidth="1"/>
    <col min="12805" max="12805" width="34.85546875" style="1" customWidth="1"/>
    <col min="12806" max="12807" width="0" style="1" hidden="1" customWidth="1"/>
    <col min="12808" max="12808" width="41" style="1" customWidth="1"/>
    <col min="12809" max="12809" width="4.85546875" style="1" customWidth="1"/>
    <col min="12810" max="12810" width="3.28515625" style="1" customWidth="1"/>
    <col min="12811" max="12812" width="9.140625" style="1"/>
    <col min="12813" max="12813" width="14.85546875" style="1" customWidth="1"/>
    <col min="12814" max="12814" width="12.140625" style="1" customWidth="1"/>
    <col min="12815" max="13056" width="9.140625" style="1"/>
    <col min="13057" max="13057" width="3" style="1" customWidth="1"/>
    <col min="13058" max="13058" width="2" style="1" customWidth="1"/>
    <col min="13059" max="13059" width="38" style="1" customWidth="1"/>
    <col min="13060" max="13060" width="30.140625" style="1" customWidth="1"/>
    <col min="13061" max="13061" width="34.85546875" style="1" customWidth="1"/>
    <col min="13062" max="13063" width="0" style="1" hidden="1" customWidth="1"/>
    <col min="13064" max="13064" width="41" style="1" customWidth="1"/>
    <col min="13065" max="13065" width="4.85546875" style="1" customWidth="1"/>
    <col min="13066" max="13066" width="3.28515625" style="1" customWidth="1"/>
    <col min="13067" max="13068" width="9.140625" style="1"/>
    <col min="13069" max="13069" width="14.85546875" style="1" customWidth="1"/>
    <col min="13070" max="13070" width="12.140625" style="1" customWidth="1"/>
    <col min="13071" max="13312" width="9.140625" style="1"/>
    <col min="13313" max="13313" width="3" style="1" customWidth="1"/>
    <col min="13314" max="13314" width="2" style="1" customWidth="1"/>
    <col min="13315" max="13315" width="38" style="1" customWidth="1"/>
    <col min="13316" max="13316" width="30.140625" style="1" customWidth="1"/>
    <col min="13317" max="13317" width="34.85546875" style="1" customWidth="1"/>
    <col min="13318" max="13319" width="0" style="1" hidden="1" customWidth="1"/>
    <col min="13320" max="13320" width="41" style="1" customWidth="1"/>
    <col min="13321" max="13321" width="4.85546875" style="1" customWidth="1"/>
    <col min="13322" max="13322" width="3.28515625" style="1" customWidth="1"/>
    <col min="13323" max="13324" width="9.140625" style="1"/>
    <col min="13325" max="13325" width="14.85546875" style="1" customWidth="1"/>
    <col min="13326" max="13326" width="12.140625" style="1" customWidth="1"/>
    <col min="13327" max="13568" width="9.140625" style="1"/>
    <col min="13569" max="13569" width="3" style="1" customWidth="1"/>
    <col min="13570" max="13570" width="2" style="1" customWidth="1"/>
    <col min="13571" max="13571" width="38" style="1" customWidth="1"/>
    <col min="13572" max="13572" width="30.140625" style="1" customWidth="1"/>
    <col min="13573" max="13573" width="34.85546875" style="1" customWidth="1"/>
    <col min="13574" max="13575" width="0" style="1" hidden="1" customWidth="1"/>
    <col min="13576" max="13576" width="41" style="1" customWidth="1"/>
    <col min="13577" max="13577" width="4.85546875" style="1" customWidth="1"/>
    <col min="13578" max="13578" width="3.28515625" style="1" customWidth="1"/>
    <col min="13579" max="13580" width="9.140625" style="1"/>
    <col min="13581" max="13581" width="14.85546875" style="1" customWidth="1"/>
    <col min="13582" max="13582" width="12.140625" style="1" customWidth="1"/>
    <col min="13583" max="13824" width="9.140625" style="1"/>
    <col min="13825" max="13825" width="3" style="1" customWidth="1"/>
    <col min="13826" max="13826" width="2" style="1" customWidth="1"/>
    <col min="13827" max="13827" width="38" style="1" customWidth="1"/>
    <col min="13828" max="13828" width="30.140625" style="1" customWidth="1"/>
    <col min="13829" max="13829" width="34.85546875" style="1" customWidth="1"/>
    <col min="13830" max="13831" width="0" style="1" hidden="1" customWidth="1"/>
    <col min="13832" max="13832" width="41" style="1" customWidth="1"/>
    <col min="13833" max="13833" width="4.85546875" style="1" customWidth="1"/>
    <col min="13834" max="13834" width="3.28515625" style="1" customWidth="1"/>
    <col min="13835" max="13836" width="9.140625" style="1"/>
    <col min="13837" max="13837" width="14.85546875" style="1" customWidth="1"/>
    <col min="13838" max="13838" width="12.140625" style="1" customWidth="1"/>
    <col min="13839" max="14080" width="9.140625" style="1"/>
    <col min="14081" max="14081" width="3" style="1" customWidth="1"/>
    <col min="14082" max="14082" width="2" style="1" customWidth="1"/>
    <col min="14083" max="14083" width="38" style="1" customWidth="1"/>
    <col min="14084" max="14084" width="30.140625" style="1" customWidth="1"/>
    <col min="14085" max="14085" width="34.85546875" style="1" customWidth="1"/>
    <col min="14086" max="14087" width="0" style="1" hidden="1" customWidth="1"/>
    <col min="14088" max="14088" width="41" style="1" customWidth="1"/>
    <col min="14089" max="14089" width="4.85546875" style="1" customWidth="1"/>
    <col min="14090" max="14090" width="3.28515625" style="1" customWidth="1"/>
    <col min="14091" max="14092" width="9.140625" style="1"/>
    <col min="14093" max="14093" width="14.85546875" style="1" customWidth="1"/>
    <col min="14094" max="14094" width="12.140625" style="1" customWidth="1"/>
    <col min="14095" max="14336" width="9.140625" style="1"/>
    <col min="14337" max="14337" width="3" style="1" customWidth="1"/>
    <col min="14338" max="14338" width="2" style="1" customWidth="1"/>
    <col min="14339" max="14339" width="38" style="1" customWidth="1"/>
    <col min="14340" max="14340" width="30.140625" style="1" customWidth="1"/>
    <col min="14341" max="14341" width="34.85546875" style="1" customWidth="1"/>
    <col min="14342" max="14343" width="0" style="1" hidden="1" customWidth="1"/>
    <col min="14344" max="14344" width="41" style="1" customWidth="1"/>
    <col min="14345" max="14345" width="4.85546875" style="1" customWidth="1"/>
    <col min="14346" max="14346" width="3.28515625" style="1" customWidth="1"/>
    <col min="14347" max="14348" width="9.140625" style="1"/>
    <col min="14349" max="14349" width="14.85546875" style="1" customWidth="1"/>
    <col min="14350" max="14350" width="12.140625" style="1" customWidth="1"/>
    <col min="14351" max="14592" width="9.140625" style="1"/>
    <col min="14593" max="14593" width="3" style="1" customWidth="1"/>
    <col min="14594" max="14594" width="2" style="1" customWidth="1"/>
    <col min="14595" max="14595" width="38" style="1" customWidth="1"/>
    <col min="14596" max="14596" width="30.140625" style="1" customWidth="1"/>
    <col min="14597" max="14597" width="34.85546875" style="1" customWidth="1"/>
    <col min="14598" max="14599" width="0" style="1" hidden="1" customWidth="1"/>
    <col min="14600" max="14600" width="41" style="1" customWidth="1"/>
    <col min="14601" max="14601" width="4.85546875" style="1" customWidth="1"/>
    <col min="14602" max="14602" width="3.28515625" style="1" customWidth="1"/>
    <col min="14603" max="14604" width="9.140625" style="1"/>
    <col min="14605" max="14605" width="14.85546875" style="1" customWidth="1"/>
    <col min="14606" max="14606" width="12.140625" style="1" customWidth="1"/>
    <col min="14607" max="14848" width="9.140625" style="1"/>
    <col min="14849" max="14849" width="3" style="1" customWidth="1"/>
    <col min="14850" max="14850" width="2" style="1" customWidth="1"/>
    <col min="14851" max="14851" width="38" style="1" customWidth="1"/>
    <col min="14852" max="14852" width="30.140625" style="1" customWidth="1"/>
    <col min="14853" max="14853" width="34.85546875" style="1" customWidth="1"/>
    <col min="14854" max="14855" width="0" style="1" hidden="1" customWidth="1"/>
    <col min="14856" max="14856" width="41" style="1" customWidth="1"/>
    <col min="14857" max="14857" width="4.85546875" style="1" customWidth="1"/>
    <col min="14858" max="14858" width="3.28515625" style="1" customWidth="1"/>
    <col min="14859" max="14860" width="9.140625" style="1"/>
    <col min="14861" max="14861" width="14.85546875" style="1" customWidth="1"/>
    <col min="14862" max="14862" width="12.140625" style="1" customWidth="1"/>
    <col min="14863" max="15104" width="9.140625" style="1"/>
    <col min="15105" max="15105" width="3" style="1" customWidth="1"/>
    <col min="15106" max="15106" width="2" style="1" customWidth="1"/>
    <col min="15107" max="15107" width="38" style="1" customWidth="1"/>
    <col min="15108" max="15108" width="30.140625" style="1" customWidth="1"/>
    <col min="15109" max="15109" width="34.85546875" style="1" customWidth="1"/>
    <col min="15110" max="15111" width="0" style="1" hidden="1" customWidth="1"/>
    <col min="15112" max="15112" width="41" style="1" customWidth="1"/>
    <col min="15113" max="15113" width="4.85546875" style="1" customWidth="1"/>
    <col min="15114" max="15114" width="3.28515625" style="1" customWidth="1"/>
    <col min="15115" max="15116" width="9.140625" style="1"/>
    <col min="15117" max="15117" width="14.85546875" style="1" customWidth="1"/>
    <col min="15118" max="15118" width="12.140625" style="1" customWidth="1"/>
    <col min="15119" max="15360" width="9.140625" style="1"/>
    <col min="15361" max="15361" width="3" style="1" customWidth="1"/>
    <col min="15362" max="15362" width="2" style="1" customWidth="1"/>
    <col min="15363" max="15363" width="38" style="1" customWidth="1"/>
    <col min="15364" max="15364" width="30.140625" style="1" customWidth="1"/>
    <col min="15365" max="15365" width="34.85546875" style="1" customWidth="1"/>
    <col min="15366" max="15367" width="0" style="1" hidden="1" customWidth="1"/>
    <col min="15368" max="15368" width="41" style="1" customWidth="1"/>
    <col min="15369" max="15369" width="4.85546875" style="1" customWidth="1"/>
    <col min="15370" max="15370" width="3.28515625" style="1" customWidth="1"/>
    <col min="15371" max="15372" width="9.140625" style="1"/>
    <col min="15373" max="15373" width="14.85546875" style="1" customWidth="1"/>
    <col min="15374" max="15374" width="12.140625" style="1" customWidth="1"/>
    <col min="15375" max="15616" width="9.140625" style="1"/>
    <col min="15617" max="15617" width="3" style="1" customWidth="1"/>
    <col min="15618" max="15618" width="2" style="1" customWidth="1"/>
    <col min="15619" max="15619" width="38" style="1" customWidth="1"/>
    <col min="15620" max="15620" width="30.140625" style="1" customWidth="1"/>
    <col min="15621" max="15621" width="34.85546875" style="1" customWidth="1"/>
    <col min="15622" max="15623" width="0" style="1" hidden="1" customWidth="1"/>
    <col min="15624" max="15624" width="41" style="1" customWidth="1"/>
    <col min="15625" max="15625" width="4.85546875" style="1" customWidth="1"/>
    <col min="15626" max="15626" width="3.28515625" style="1" customWidth="1"/>
    <col min="15627" max="15628" width="9.140625" style="1"/>
    <col min="15629" max="15629" width="14.85546875" style="1" customWidth="1"/>
    <col min="15630" max="15630" width="12.140625" style="1" customWidth="1"/>
    <col min="15631" max="15872" width="9.140625" style="1"/>
    <col min="15873" max="15873" width="3" style="1" customWidth="1"/>
    <col min="15874" max="15874" width="2" style="1" customWidth="1"/>
    <col min="15875" max="15875" width="38" style="1" customWidth="1"/>
    <col min="15876" max="15876" width="30.140625" style="1" customWidth="1"/>
    <col min="15877" max="15877" width="34.85546875" style="1" customWidth="1"/>
    <col min="15878" max="15879" width="0" style="1" hidden="1" customWidth="1"/>
    <col min="15880" max="15880" width="41" style="1" customWidth="1"/>
    <col min="15881" max="15881" width="4.85546875" style="1" customWidth="1"/>
    <col min="15882" max="15882" width="3.28515625" style="1" customWidth="1"/>
    <col min="15883" max="15884" width="9.140625" style="1"/>
    <col min="15885" max="15885" width="14.85546875" style="1" customWidth="1"/>
    <col min="15886" max="15886" width="12.140625" style="1" customWidth="1"/>
    <col min="15887" max="16128" width="9.140625" style="1"/>
    <col min="16129" max="16129" width="3" style="1" customWidth="1"/>
    <col min="16130" max="16130" width="2" style="1" customWidth="1"/>
    <col min="16131" max="16131" width="38" style="1" customWidth="1"/>
    <col min="16132" max="16132" width="30.140625" style="1" customWidth="1"/>
    <col min="16133" max="16133" width="34.85546875" style="1" customWidth="1"/>
    <col min="16134" max="16135" width="0" style="1" hidden="1" customWidth="1"/>
    <col min="16136" max="16136" width="41" style="1" customWidth="1"/>
    <col min="16137" max="16137" width="4.85546875" style="1" customWidth="1"/>
    <col min="16138" max="16138" width="3.28515625" style="1" customWidth="1"/>
    <col min="16139" max="16140" width="9.140625" style="1"/>
    <col min="16141" max="16141" width="14.85546875" style="1" customWidth="1"/>
    <col min="16142" max="16142" width="12.140625" style="1" customWidth="1"/>
    <col min="16143" max="16384" width="9.140625" style="1"/>
  </cols>
  <sheetData>
    <row r="1" spans="1:15" ht="15.75" thickBot="1"/>
    <row r="2" spans="1:15" ht="48.75" customHeight="1" thickBot="1">
      <c r="A2" s="2"/>
      <c r="B2" s="3"/>
      <c r="C2" s="4" t="s">
        <v>0</v>
      </c>
      <c r="D2" s="4"/>
      <c r="E2" s="4"/>
      <c r="F2" s="4"/>
      <c r="G2" s="4"/>
      <c r="H2" s="4"/>
      <c r="I2" s="5"/>
      <c r="K2" s="6" t="s">
        <v>83</v>
      </c>
      <c r="L2" s="7"/>
      <c r="M2" s="8"/>
    </row>
    <row r="3" spans="1:15" ht="18" customHeight="1" thickBot="1">
      <c r="B3" s="9"/>
      <c r="C3" s="10" t="s">
        <v>1</v>
      </c>
      <c r="D3" s="10"/>
      <c r="E3" s="10"/>
      <c r="F3" s="10"/>
      <c r="G3" s="10"/>
      <c r="H3" s="10"/>
      <c r="I3" s="11"/>
      <c r="K3" s="12"/>
      <c r="L3" s="13"/>
      <c r="M3" s="14"/>
    </row>
    <row r="4" spans="1:15" ht="22.9" customHeight="1" thickBot="1">
      <c r="B4" s="15"/>
      <c r="C4" s="16" t="s">
        <v>2</v>
      </c>
      <c r="D4" s="16"/>
      <c r="E4" s="16"/>
      <c r="F4" s="16"/>
      <c r="G4" s="16"/>
      <c r="H4" s="16"/>
      <c r="I4" s="17"/>
    </row>
    <row r="5" spans="1:15" ht="7.5" customHeight="1">
      <c r="B5" s="9"/>
      <c r="C5" s="18"/>
      <c r="D5" s="18"/>
      <c r="E5" s="18"/>
      <c r="F5" s="18"/>
      <c r="G5" s="18"/>
      <c r="H5" s="18"/>
      <c r="I5" s="19"/>
    </row>
    <row r="6" spans="1:15" ht="17.100000000000001" customHeight="1" thickBot="1">
      <c r="B6" s="20"/>
      <c r="C6" s="21" t="s">
        <v>3</v>
      </c>
      <c r="D6" s="22"/>
      <c r="E6" s="23" t="s">
        <v>4</v>
      </c>
      <c r="F6" s="24" t="s">
        <v>5</v>
      </c>
      <c r="G6" s="25"/>
      <c r="H6" s="26"/>
      <c r="I6" s="27"/>
    </row>
    <row r="7" spans="1:15" ht="17.100000000000001" customHeight="1">
      <c r="B7" s="20"/>
      <c r="C7" s="21" t="s">
        <v>6</v>
      </c>
      <c r="D7" s="22"/>
      <c r="E7" s="23" t="s">
        <v>7</v>
      </c>
      <c r="F7" s="28">
        <v>5</v>
      </c>
      <c r="G7" s="29"/>
      <c r="H7" s="30"/>
      <c r="I7" s="27"/>
      <c r="K7" s="31" t="s">
        <v>8</v>
      </c>
      <c r="L7" s="32"/>
      <c r="M7" s="33"/>
    </row>
    <row r="8" spans="1:15" ht="17.100000000000001" customHeight="1">
      <c r="B8" s="20"/>
      <c r="C8" s="21" t="s">
        <v>9</v>
      </c>
      <c r="D8" s="22"/>
      <c r="E8" s="34" t="s">
        <v>10</v>
      </c>
      <c r="F8" s="35">
        <v>44522</v>
      </c>
      <c r="G8" s="35"/>
      <c r="H8" s="35"/>
      <c r="I8" s="27"/>
      <c r="K8" s="36"/>
      <c r="L8" s="37"/>
      <c r="M8" s="38"/>
    </row>
    <row r="9" spans="1:15" ht="17.100000000000001" customHeight="1" thickBot="1">
      <c r="B9" s="20"/>
      <c r="C9" s="21" t="s">
        <v>11</v>
      </c>
      <c r="D9" s="39"/>
      <c r="E9" s="21" t="s">
        <v>12</v>
      </c>
      <c r="F9" s="40" t="s">
        <v>13</v>
      </c>
      <c r="G9" s="40"/>
      <c r="H9" s="40"/>
      <c r="I9" s="27"/>
      <c r="K9" s="41"/>
      <c r="L9" s="42"/>
      <c r="M9" s="43"/>
    </row>
    <row r="10" spans="1:15" ht="17.100000000000001" customHeight="1">
      <c r="B10" s="20"/>
      <c r="C10" s="21" t="s">
        <v>14</v>
      </c>
      <c r="D10" s="44">
        <v>30</v>
      </c>
      <c r="E10" s="21" t="s">
        <v>15</v>
      </c>
      <c r="F10" s="40">
        <v>7</v>
      </c>
      <c r="G10" s="40"/>
      <c r="H10" s="40"/>
      <c r="I10" s="27"/>
    </row>
    <row r="11" spans="1:15" ht="17.100000000000001" customHeight="1" thickBot="1">
      <c r="B11" s="20"/>
      <c r="C11" s="21" t="s">
        <v>16</v>
      </c>
      <c r="D11" s="45">
        <f>H54</f>
        <v>4021.4119999999998</v>
      </c>
      <c r="E11" s="46" t="s">
        <v>17</v>
      </c>
      <c r="F11" s="47"/>
      <c r="G11" s="48"/>
      <c r="H11" s="49"/>
      <c r="I11" s="27"/>
    </row>
    <row r="12" spans="1:15" ht="17.100000000000001" customHeight="1">
      <c r="B12" s="20"/>
      <c r="C12" s="46" t="s">
        <v>18</v>
      </c>
      <c r="D12" s="50"/>
      <c r="E12" s="51"/>
      <c r="F12" s="52"/>
      <c r="G12" s="53"/>
      <c r="H12" s="54"/>
      <c r="I12" s="27"/>
      <c r="K12" s="31" t="s">
        <v>19</v>
      </c>
      <c r="L12" s="32"/>
      <c r="M12" s="33"/>
    </row>
    <row r="13" spans="1:15" ht="17.100000000000001" customHeight="1">
      <c r="B13" s="20"/>
      <c r="C13" s="51"/>
      <c r="D13" s="55"/>
      <c r="E13" s="56" t="s">
        <v>20</v>
      </c>
      <c r="F13" s="57"/>
      <c r="G13" s="58"/>
      <c r="H13" s="59"/>
      <c r="I13" s="27"/>
      <c r="K13" s="36"/>
      <c r="L13" s="37"/>
      <c r="M13" s="38"/>
    </row>
    <row r="14" spans="1:15" ht="17.100000000000001" customHeight="1" thickBot="1">
      <c r="B14" s="20"/>
      <c r="C14" s="21" t="s">
        <v>21</v>
      </c>
      <c r="D14" s="60">
        <v>20186661</v>
      </c>
      <c r="E14" s="61"/>
      <c r="F14" s="62"/>
      <c r="G14" s="63"/>
      <c r="H14" s="64"/>
      <c r="I14" s="27"/>
      <c r="K14" s="41"/>
      <c r="L14" s="42"/>
      <c r="M14" s="43"/>
    </row>
    <row r="15" spans="1:15" ht="21" customHeight="1" thickBot="1">
      <c r="B15" s="20"/>
      <c r="C15" s="65" t="s">
        <v>22</v>
      </c>
      <c r="D15" s="65"/>
      <c r="E15" s="65"/>
      <c r="F15" s="65"/>
      <c r="G15" s="65"/>
      <c r="H15" s="65"/>
      <c r="I15" s="27"/>
    </row>
    <row r="16" spans="1:15" ht="38.25" customHeight="1">
      <c r="B16" s="20"/>
      <c r="C16" s="66" t="s">
        <v>23</v>
      </c>
      <c r="D16" s="67" t="s">
        <v>24</v>
      </c>
      <c r="E16" s="68" t="s">
        <v>25</v>
      </c>
      <c r="F16" s="68"/>
      <c r="G16" s="69" t="s">
        <v>26</v>
      </c>
      <c r="H16" s="70" t="s">
        <v>26</v>
      </c>
      <c r="I16" s="27"/>
      <c r="K16" s="71" t="s">
        <v>27</v>
      </c>
      <c r="L16" s="72"/>
      <c r="M16" s="72"/>
      <c r="N16" s="72"/>
      <c r="O16" s="73"/>
    </row>
    <row r="17" spans="2:15" ht="18.95" customHeight="1">
      <c r="B17" s="20"/>
      <c r="C17" s="74" t="s">
        <v>28</v>
      </c>
      <c r="D17" s="75">
        <v>0</v>
      </c>
      <c r="E17" s="76">
        <f>(D17/D10)*F10</f>
        <v>0</v>
      </c>
      <c r="F17" s="77"/>
      <c r="G17" s="78"/>
      <c r="H17" s="79">
        <f t="shared" ref="H17:H29" si="0">D17-E17</f>
        <v>0</v>
      </c>
      <c r="I17" s="27"/>
      <c r="K17" s="80"/>
      <c r="L17" s="81"/>
      <c r="M17" s="81"/>
      <c r="N17" s="81"/>
      <c r="O17" s="82"/>
    </row>
    <row r="18" spans="2:15" ht="18.95" customHeight="1">
      <c r="B18" s="20"/>
      <c r="C18" s="74" t="s">
        <v>29</v>
      </c>
      <c r="D18" s="75">
        <v>0</v>
      </c>
      <c r="E18" s="76">
        <f>(D18/D10)*F10</f>
        <v>0</v>
      </c>
      <c r="F18" s="83"/>
      <c r="G18" s="84"/>
      <c r="H18" s="79">
        <f t="shared" si="0"/>
        <v>0</v>
      </c>
      <c r="I18" s="27"/>
      <c r="K18" s="80"/>
      <c r="L18" s="81"/>
      <c r="M18" s="81"/>
      <c r="N18" s="81"/>
      <c r="O18" s="82"/>
    </row>
    <row r="19" spans="2:15" ht="18.95" customHeight="1">
      <c r="B19" s="20"/>
      <c r="C19" s="74" t="s">
        <v>30</v>
      </c>
      <c r="D19" s="75">
        <v>0</v>
      </c>
      <c r="E19" s="76">
        <f>(D19/D10)*F10</f>
        <v>0</v>
      </c>
      <c r="F19" s="83"/>
      <c r="G19" s="84"/>
      <c r="H19" s="79">
        <f t="shared" si="0"/>
        <v>0</v>
      </c>
      <c r="I19" s="27"/>
      <c r="K19" s="80"/>
      <c r="L19" s="81"/>
      <c r="M19" s="81"/>
      <c r="N19" s="81"/>
      <c r="O19" s="82"/>
    </row>
    <row r="20" spans="2:15" ht="18.95" customHeight="1">
      <c r="B20" s="20"/>
      <c r="C20" s="74" t="s">
        <v>31</v>
      </c>
      <c r="D20" s="75">
        <v>0</v>
      </c>
      <c r="E20" s="76">
        <f>(D20/D10)*F10</f>
        <v>0</v>
      </c>
      <c r="F20" s="83"/>
      <c r="G20" s="84"/>
      <c r="H20" s="79">
        <f t="shared" si="0"/>
        <v>0</v>
      </c>
      <c r="I20" s="27"/>
      <c r="K20" s="80"/>
      <c r="L20" s="81"/>
      <c r="M20" s="81"/>
      <c r="N20" s="81"/>
      <c r="O20" s="82"/>
    </row>
    <row r="21" spans="2:15" ht="18.95" customHeight="1">
      <c r="B21" s="20"/>
      <c r="C21" s="74" t="s">
        <v>32</v>
      </c>
      <c r="D21" s="75">
        <v>0</v>
      </c>
      <c r="E21" s="76">
        <f>(D21/D10)*F10</f>
        <v>0</v>
      </c>
      <c r="F21" s="83"/>
      <c r="G21" s="84"/>
      <c r="H21" s="79">
        <f t="shared" si="0"/>
        <v>0</v>
      </c>
      <c r="I21" s="27"/>
      <c r="K21" s="80"/>
      <c r="L21" s="81"/>
      <c r="M21" s="81"/>
      <c r="N21" s="81"/>
      <c r="O21" s="82"/>
    </row>
    <row r="22" spans="2:15" ht="18.95" customHeight="1">
      <c r="B22" s="20"/>
      <c r="C22" s="74" t="s">
        <v>33</v>
      </c>
      <c r="D22" s="75">
        <v>0</v>
      </c>
      <c r="E22" s="76">
        <f>(D22/D10)*F10</f>
        <v>0</v>
      </c>
      <c r="F22" s="83"/>
      <c r="G22" s="84"/>
      <c r="H22" s="79">
        <f t="shared" si="0"/>
        <v>0</v>
      </c>
      <c r="I22" s="27"/>
      <c r="K22" s="80"/>
      <c r="L22" s="81"/>
      <c r="M22" s="81"/>
      <c r="N22" s="81"/>
      <c r="O22" s="82"/>
    </row>
    <row r="23" spans="2:15" ht="18.95" customHeight="1">
      <c r="B23" s="20"/>
      <c r="C23" s="74" t="s">
        <v>34</v>
      </c>
      <c r="D23" s="75">
        <v>351.59</v>
      </c>
      <c r="E23" s="76">
        <f>(D23/D10)*F10</f>
        <v>82.037666666666652</v>
      </c>
      <c r="F23" s="83"/>
      <c r="G23" s="84"/>
      <c r="H23" s="79">
        <f t="shared" si="0"/>
        <v>269.55233333333331</v>
      </c>
      <c r="I23" s="27"/>
      <c r="K23" s="80"/>
      <c r="L23" s="81"/>
      <c r="M23" s="81"/>
      <c r="N23" s="81"/>
      <c r="O23" s="82"/>
    </row>
    <row r="24" spans="2:15" ht="18.95" customHeight="1">
      <c r="B24" s="20"/>
      <c r="C24" s="74" t="s">
        <v>35</v>
      </c>
      <c r="D24" s="75">
        <v>515.66</v>
      </c>
      <c r="E24" s="76">
        <f>(D24/D10)*F10</f>
        <v>120.32066666666667</v>
      </c>
      <c r="F24" s="83"/>
      <c r="G24" s="84"/>
      <c r="H24" s="79">
        <f t="shared" si="0"/>
        <v>395.33933333333329</v>
      </c>
      <c r="I24" s="27"/>
      <c r="K24" s="80"/>
      <c r="L24" s="81"/>
      <c r="M24" s="81"/>
      <c r="N24" s="81"/>
      <c r="O24" s="82"/>
    </row>
    <row r="25" spans="2:15" ht="18.95" customHeight="1">
      <c r="B25" s="20"/>
      <c r="C25" s="74" t="s">
        <v>36</v>
      </c>
      <c r="D25" s="75">
        <v>93.76</v>
      </c>
      <c r="E25" s="76">
        <f>(D25/D10)*F10</f>
        <v>21.877333333333333</v>
      </c>
      <c r="F25" s="83"/>
      <c r="G25" s="84"/>
      <c r="H25" s="79">
        <f t="shared" si="0"/>
        <v>71.882666666666665</v>
      </c>
      <c r="I25" s="27"/>
      <c r="K25" s="80"/>
      <c r="L25" s="81"/>
      <c r="M25" s="81"/>
      <c r="N25" s="81"/>
      <c r="O25" s="82"/>
    </row>
    <row r="26" spans="2:15" ht="18.95" customHeight="1">
      <c r="B26" s="20"/>
      <c r="C26" s="74" t="s">
        <v>37</v>
      </c>
      <c r="D26" s="75">
        <v>4687.84</v>
      </c>
      <c r="E26" s="76">
        <f>(D26/D10*F10)</f>
        <v>1093.8293333333334</v>
      </c>
      <c r="F26" s="83"/>
      <c r="G26" s="84"/>
      <c r="H26" s="79">
        <f t="shared" si="0"/>
        <v>3594.010666666667</v>
      </c>
      <c r="I26" s="27"/>
      <c r="K26" s="80"/>
      <c r="L26" s="81"/>
      <c r="M26" s="81"/>
      <c r="N26" s="81"/>
      <c r="O26" s="82"/>
    </row>
    <row r="27" spans="2:15" ht="18.95" customHeight="1">
      <c r="B27" s="20"/>
      <c r="C27" s="74" t="s">
        <v>38</v>
      </c>
      <c r="D27" s="75">
        <v>1110.25</v>
      </c>
      <c r="E27" s="76">
        <f>(D27/D10)*F10</f>
        <v>259.05833333333334</v>
      </c>
      <c r="F27" s="83"/>
      <c r="G27" s="84"/>
      <c r="H27" s="79">
        <f t="shared" si="0"/>
        <v>851.19166666666661</v>
      </c>
      <c r="I27" s="27"/>
      <c r="K27" s="80"/>
      <c r="L27" s="81"/>
      <c r="M27" s="81"/>
      <c r="N27" s="81"/>
      <c r="O27" s="82"/>
    </row>
    <row r="28" spans="2:15" ht="18.95" customHeight="1">
      <c r="B28" s="20"/>
      <c r="C28" s="85" t="s">
        <v>39</v>
      </c>
      <c r="D28" s="75">
        <v>0</v>
      </c>
      <c r="E28" s="76">
        <f>D28</f>
        <v>0</v>
      </c>
      <c r="F28" s="83"/>
      <c r="G28" s="84"/>
      <c r="H28" s="86">
        <f t="shared" si="0"/>
        <v>0</v>
      </c>
      <c r="I28" s="27"/>
      <c r="J28" s="87"/>
      <c r="K28" s="80"/>
      <c r="L28" s="81"/>
      <c r="M28" s="81"/>
      <c r="N28" s="81"/>
      <c r="O28" s="82"/>
    </row>
    <row r="29" spans="2:15" ht="18.95" customHeight="1">
      <c r="B29" s="20"/>
      <c r="C29" s="85" t="s">
        <v>40</v>
      </c>
      <c r="D29" s="75">
        <v>0</v>
      </c>
      <c r="E29" s="76">
        <f>D29</f>
        <v>0</v>
      </c>
      <c r="F29" s="83"/>
      <c r="G29" s="84"/>
      <c r="H29" s="86">
        <f t="shared" si="0"/>
        <v>0</v>
      </c>
      <c r="I29" s="27"/>
      <c r="J29" s="87"/>
      <c r="K29" s="80"/>
      <c r="L29" s="81"/>
      <c r="M29" s="81"/>
      <c r="N29" s="81"/>
      <c r="O29" s="82"/>
    </row>
    <row r="30" spans="2:15" ht="18.95" customHeight="1">
      <c r="B30" s="20"/>
      <c r="C30" s="85" t="s">
        <v>41</v>
      </c>
      <c r="D30" s="75">
        <v>0</v>
      </c>
      <c r="E30" s="76">
        <f>D30</f>
        <v>0</v>
      </c>
      <c r="F30" s="83"/>
      <c r="G30" s="84"/>
      <c r="H30" s="86">
        <f>0</f>
        <v>0</v>
      </c>
      <c r="I30" s="27"/>
      <c r="J30" s="87"/>
      <c r="K30" s="80"/>
      <c r="L30" s="81"/>
      <c r="M30" s="81"/>
      <c r="N30" s="81"/>
      <c r="O30" s="82"/>
    </row>
    <row r="31" spans="2:15" ht="18.95" customHeight="1">
      <c r="B31" s="20"/>
      <c r="C31" s="74" t="s">
        <v>42</v>
      </c>
      <c r="D31" s="75">
        <v>0</v>
      </c>
      <c r="E31" s="76">
        <f>(D31/D10*F10)</f>
        <v>0</v>
      </c>
      <c r="F31" s="83"/>
      <c r="G31" s="84"/>
      <c r="H31" s="88">
        <f>D31-E31</f>
        <v>0</v>
      </c>
      <c r="I31" s="27"/>
      <c r="J31" s="87"/>
      <c r="K31" s="80"/>
      <c r="L31" s="81"/>
      <c r="M31" s="81"/>
      <c r="N31" s="81"/>
      <c r="O31" s="82"/>
    </row>
    <row r="32" spans="2:15" ht="21.95" customHeight="1">
      <c r="B32" s="20"/>
      <c r="C32" s="89" t="s">
        <v>43</v>
      </c>
      <c r="D32" s="90">
        <f>SUM(D17:D31)</f>
        <v>6759.1</v>
      </c>
      <c r="E32" s="91">
        <f>SUM(E17:E31)</f>
        <v>1577.1233333333334</v>
      </c>
      <c r="F32" s="92"/>
      <c r="G32" s="93"/>
      <c r="H32" s="94">
        <f>SUM(H17:H31)</f>
        <v>5181.9766666666665</v>
      </c>
      <c r="I32" s="27"/>
      <c r="K32" s="80"/>
      <c r="L32" s="81"/>
      <c r="M32" s="81"/>
      <c r="N32" s="81"/>
      <c r="O32" s="82"/>
    </row>
    <row r="33" spans="2:15" ht="9.75" customHeight="1">
      <c r="B33" s="20"/>
      <c r="C33" s="95"/>
      <c r="D33" s="95"/>
      <c r="E33" s="95"/>
      <c r="F33" s="95"/>
      <c r="G33" s="95"/>
      <c r="H33" s="95"/>
      <c r="I33" s="27"/>
      <c r="K33" s="80"/>
      <c r="L33" s="81"/>
      <c r="M33" s="81"/>
      <c r="N33" s="81"/>
      <c r="O33" s="82"/>
    </row>
    <row r="34" spans="2:15" ht="22.5" customHeight="1" thickBot="1">
      <c r="B34" s="20"/>
      <c r="C34" s="96" t="s">
        <v>44</v>
      </c>
      <c r="D34" s="96"/>
      <c r="E34" s="96"/>
      <c r="F34" s="96"/>
      <c r="G34" s="96"/>
      <c r="H34" s="96"/>
      <c r="I34" s="27"/>
      <c r="K34" s="97"/>
      <c r="L34" s="98"/>
      <c r="M34" s="98"/>
      <c r="N34" s="98"/>
      <c r="O34" s="99"/>
    </row>
    <row r="35" spans="2:15" ht="36" customHeight="1">
      <c r="B35" s="20"/>
      <c r="C35" s="66" t="s">
        <v>23</v>
      </c>
      <c r="D35" s="66" t="s">
        <v>45</v>
      </c>
      <c r="E35" s="100" t="s">
        <v>46</v>
      </c>
      <c r="F35" s="100"/>
      <c r="G35" s="100" t="s">
        <v>26</v>
      </c>
      <c r="H35" s="100" t="s">
        <v>47</v>
      </c>
      <c r="I35" s="27"/>
      <c r="K35" s="101"/>
      <c r="L35" s="102"/>
      <c r="M35" s="102"/>
    </row>
    <row r="36" spans="2:15" ht="18.95" customHeight="1">
      <c r="B36" s="20"/>
      <c r="C36" s="103" t="s">
        <v>48</v>
      </c>
      <c r="D36" s="75">
        <v>532.20000000000005</v>
      </c>
      <c r="E36" s="79">
        <f>(D36/D10)*F10</f>
        <v>124.18</v>
      </c>
      <c r="F36" s="100"/>
      <c r="G36" s="100"/>
      <c r="H36" s="104">
        <f>D36-E36</f>
        <v>408.02000000000004</v>
      </c>
      <c r="I36" s="27"/>
      <c r="K36" s="101"/>
      <c r="L36" s="102"/>
      <c r="M36" s="102"/>
    </row>
    <row r="37" spans="2:15" ht="18.95" customHeight="1" thickBot="1">
      <c r="B37" s="20"/>
      <c r="C37" s="103" t="s">
        <v>49</v>
      </c>
      <c r="D37" s="75">
        <v>44.01</v>
      </c>
      <c r="E37" s="79">
        <f>(D37/D10)*F10</f>
        <v>10.268999999999998</v>
      </c>
      <c r="F37" s="100"/>
      <c r="G37" s="100"/>
      <c r="H37" s="104">
        <f>D37-E37</f>
        <v>33.741</v>
      </c>
      <c r="I37" s="27"/>
      <c r="K37" s="101"/>
      <c r="L37" s="102"/>
      <c r="M37" s="102"/>
    </row>
    <row r="38" spans="2:15" ht="18.95" customHeight="1">
      <c r="B38" s="20"/>
      <c r="C38" s="103" t="s">
        <v>50</v>
      </c>
      <c r="D38" s="75">
        <v>515.66</v>
      </c>
      <c r="E38" s="79">
        <f>(D38/D10)*F10</f>
        <v>120.32066666666667</v>
      </c>
      <c r="F38" s="100"/>
      <c r="G38" s="100"/>
      <c r="H38" s="105">
        <f>D38-E38</f>
        <v>395.33933333333329</v>
      </c>
      <c r="I38" s="27"/>
      <c r="K38" s="106" t="s">
        <v>51</v>
      </c>
      <c r="L38" s="107"/>
      <c r="M38" s="108"/>
      <c r="N38" s="109">
        <f>H38+H39</f>
        <v>718.80366666666669</v>
      </c>
    </row>
    <row r="39" spans="2:15" ht="18.95" customHeight="1">
      <c r="B39" s="20"/>
      <c r="C39" s="103" t="s">
        <v>52</v>
      </c>
      <c r="D39" s="75">
        <v>421.91</v>
      </c>
      <c r="E39" s="79">
        <f>(D39/D10)*F10</f>
        <v>98.445666666666682</v>
      </c>
      <c r="F39" s="79"/>
      <c r="G39" s="79"/>
      <c r="H39" s="105">
        <f>D39-E39</f>
        <v>323.46433333333334</v>
      </c>
      <c r="I39" s="27"/>
      <c r="K39" s="110"/>
      <c r="L39" s="111"/>
      <c r="M39" s="112"/>
      <c r="N39" s="113"/>
    </row>
    <row r="40" spans="2:15" ht="18.95" customHeight="1">
      <c r="B40" s="20"/>
      <c r="C40" s="103" t="s">
        <v>53</v>
      </c>
      <c r="D40" s="75">
        <v>0</v>
      </c>
      <c r="E40" s="79">
        <f>(D40/D10)*F10</f>
        <v>0</v>
      </c>
      <c r="F40" s="79"/>
      <c r="G40" s="79"/>
      <c r="H40" s="114">
        <f>0</f>
        <v>0</v>
      </c>
      <c r="I40" s="27"/>
      <c r="K40" s="110"/>
      <c r="L40" s="111"/>
      <c r="M40" s="112"/>
      <c r="N40" s="113"/>
    </row>
    <row r="41" spans="2:15" ht="18.95" customHeight="1">
      <c r="B41" s="20"/>
      <c r="C41" s="103" t="s">
        <v>34</v>
      </c>
      <c r="D41" s="75">
        <v>351.59</v>
      </c>
      <c r="E41" s="79">
        <f>D41</f>
        <v>351.59</v>
      </c>
      <c r="F41" s="79"/>
      <c r="G41" s="79"/>
      <c r="H41" s="114">
        <f>0</f>
        <v>0</v>
      </c>
      <c r="I41" s="27"/>
      <c r="K41" s="110"/>
      <c r="L41" s="111"/>
      <c r="M41" s="112"/>
      <c r="N41" s="113"/>
    </row>
    <row r="42" spans="2:15" ht="18.95" customHeight="1">
      <c r="B42" s="20"/>
      <c r="C42" s="103" t="s">
        <v>54</v>
      </c>
      <c r="D42" s="75">
        <v>234.39</v>
      </c>
      <c r="E42" s="79">
        <f>D42</f>
        <v>234.39</v>
      </c>
      <c r="F42" s="79"/>
      <c r="G42" s="79"/>
      <c r="H42" s="114">
        <f>0</f>
        <v>0</v>
      </c>
      <c r="I42" s="27"/>
      <c r="K42" s="110"/>
      <c r="L42" s="111"/>
      <c r="M42" s="112"/>
      <c r="N42" s="113"/>
    </row>
    <row r="43" spans="2:15" ht="18.95" customHeight="1">
      <c r="B43" s="20"/>
      <c r="C43" s="103" t="s">
        <v>36</v>
      </c>
      <c r="D43" s="75">
        <v>93.76</v>
      </c>
      <c r="E43" s="79">
        <f>D43</f>
        <v>93.76</v>
      </c>
      <c r="F43" s="79"/>
      <c r="G43" s="79"/>
      <c r="H43" s="114">
        <f>0</f>
        <v>0</v>
      </c>
      <c r="I43" s="27"/>
      <c r="K43" s="110"/>
      <c r="L43" s="111"/>
      <c r="M43" s="112"/>
      <c r="N43" s="113"/>
    </row>
    <row r="44" spans="2:15" ht="18.95" customHeight="1">
      <c r="B44" s="20"/>
      <c r="C44" s="103" t="s">
        <v>55</v>
      </c>
      <c r="D44" s="75">
        <v>140</v>
      </c>
      <c r="E44" s="79">
        <f>D44</f>
        <v>140</v>
      </c>
      <c r="F44" s="79"/>
      <c r="G44" s="79"/>
      <c r="H44" s="114">
        <f>0</f>
        <v>0</v>
      </c>
      <c r="I44" s="27"/>
      <c r="K44" s="110"/>
      <c r="L44" s="111"/>
      <c r="M44" s="112"/>
      <c r="N44" s="113"/>
    </row>
    <row r="45" spans="2:15" ht="18.95" customHeight="1">
      <c r="B45" s="20"/>
      <c r="C45" s="103" t="s">
        <v>56</v>
      </c>
      <c r="D45" s="115">
        <v>28.99</v>
      </c>
      <c r="E45" s="79">
        <f>D45</f>
        <v>28.99</v>
      </c>
      <c r="F45" s="116"/>
      <c r="G45" s="117"/>
      <c r="H45" s="114">
        <f>0</f>
        <v>0</v>
      </c>
      <c r="I45" s="27"/>
      <c r="K45" s="110"/>
      <c r="L45" s="111"/>
      <c r="M45" s="112"/>
      <c r="N45" s="113"/>
    </row>
    <row r="46" spans="2:15" ht="18.95" customHeight="1">
      <c r="B46" s="20"/>
      <c r="C46" s="103" t="s">
        <v>57</v>
      </c>
      <c r="D46" s="115">
        <v>0</v>
      </c>
      <c r="E46" s="79">
        <f>(D46/D10)*F10</f>
        <v>0</v>
      </c>
      <c r="F46" s="116"/>
      <c r="G46" s="117"/>
      <c r="H46" s="104">
        <f>D46-E46</f>
        <v>0</v>
      </c>
      <c r="I46" s="27"/>
      <c r="K46" s="110"/>
      <c r="L46" s="111"/>
      <c r="M46" s="112"/>
      <c r="N46" s="113"/>
    </row>
    <row r="47" spans="2:15" ht="24.95" customHeight="1" thickBot="1">
      <c r="B47" s="20"/>
      <c r="C47" s="118" t="s">
        <v>58</v>
      </c>
      <c r="D47" s="119">
        <f>SUM(D36:D46)</f>
        <v>2362.5099999999998</v>
      </c>
      <c r="E47" s="120">
        <f>SUM(E36:E46)</f>
        <v>1201.9453333333333</v>
      </c>
      <c r="F47" s="119"/>
      <c r="G47" s="119"/>
      <c r="H47" s="121">
        <f>SUM(H36:H46)</f>
        <v>1160.5646666666667</v>
      </c>
      <c r="I47" s="27"/>
      <c r="K47" s="122"/>
      <c r="L47" s="123"/>
      <c r="M47" s="124"/>
      <c r="N47" s="125"/>
    </row>
    <row r="48" spans="2:15" ht="24.95" customHeight="1">
      <c r="B48" s="20"/>
      <c r="C48" s="126" t="s">
        <v>59</v>
      </c>
      <c r="D48" s="127">
        <f>D32-D47</f>
        <v>4396.59</v>
      </c>
      <c r="E48" s="128"/>
      <c r="F48" s="129"/>
      <c r="G48" s="129"/>
      <c r="H48" s="128"/>
      <c r="I48" s="27"/>
      <c r="K48" s="130" t="s">
        <v>60</v>
      </c>
      <c r="L48" s="131"/>
      <c r="M48" s="131"/>
      <c r="N48" s="132"/>
    </row>
    <row r="49" spans="1:13" ht="24.95" customHeight="1">
      <c r="B49" s="20"/>
      <c r="C49" s="133"/>
      <c r="D49" s="133"/>
      <c r="E49" s="133"/>
      <c r="F49" s="133"/>
      <c r="G49" s="133"/>
      <c r="H49" s="133"/>
      <c r="I49" s="27"/>
      <c r="K49" s="2"/>
      <c r="L49" s="2"/>
      <c r="M49" s="2"/>
    </row>
    <row r="50" spans="1:13" ht="24.95" customHeight="1">
      <c r="B50" s="20"/>
      <c r="C50" s="134"/>
      <c r="D50" s="135" t="s">
        <v>61</v>
      </c>
      <c r="E50" s="136" t="s">
        <v>62</v>
      </c>
      <c r="F50" s="137"/>
      <c r="G50" s="138" t="s">
        <v>63</v>
      </c>
      <c r="H50" s="136" t="s">
        <v>64</v>
      </c>
      <c r="I50" s="27"/>
    </row>
    <row r="51" spans="1:13" ht="24.95" customHeight="1">
      <c r="B51" s="20"/>
      <c r="C51" s="139" t="s">
        <v>65</v>
      </c>
      <c r="D51" s="140">
        <v>44521</v>
      </c>
      <c r="E51" s="141">
        <v>44524</v>
      </c>
      <c r="F51" s="142" t="e">
        <f>#REF!+H46+H49+#REF!+#REF!+#REF!+#REF!+#REF!+#REF!+#REF!</f>
        <v>#REF!</v>
      </c>
      <c r="G51" s="143">
        <v>20</v>
      </c>
      <c r="H51" s="144">
        <f>DAYS360(D51,E51)</f>
        <v>3</v>
      </c>
      <c r="I51" s="27"/>
    </row>
    <row r="52" spans="1:13" ht="24.75" customHeight="1">
      <c r="B52" s="20"/>
      <c r="C52" s="145"/>
      <c r="D52" s="145"/>
      <c r="E52" s="145"/>
      <c r="F52" s="146"/>
      <c r="G52" s="147"/>
      <c r="H52" s="148">
        <f>(H54*9*H51)/36500</f>
        <v>2.9747431232876713</v>
      </c>
      <c r="I52" s="27"/>
    </row>
    <row r="53" spans="1:13" ht="28.9" customHeight="1">
      <c r="B53" s="20"/>
      <c r="C53" s="149" t="s">
        <v>66</v>
      </c>
      <c r="D53" s="150"/>
      <c r="E53" s="119">
        <f>H32</f>
        <v>5181.9766666666665</v>
      </c>
      <c r="F53" s="146"/>
      <c r="G53" s="146"/>
      <c r="H53" s="151"/>
      <c r="I53" s="27"/>
    </row>
    <row r="54" spans="1:13" ht="30" customHeight="1">
      <c r="B54" s="20"/>
      <c r="C54" s="152" t="s">
        <v>67</v>
      </c>
      <c r="D54" s="153"/>
      <c r="E54" s="153"/>
      <c r="F54" s="153"/>
      <c r="G54" s="154"/>
      <c r="H54" s="155">
        <f>E53-H47</f>
        <v>4021.4119999999998</v>
      </c>
      <c r="I54" s="156"/>
    </row>
    <row r="55" spans="1:13" ht="21" customHeight="1">
      <c r="B55" s="20"/>
      <c r="C55" s="157" t="s">
        <v>68</v>
      </c>
      <c r="D55" s="157"/>
      <c r="E55" s="157"/>
      <c r="F55" s="158"/>
      <c r="G55" s="158"/>
      <c r="H55" s="159">
        <f>H54+H52</f>
        <v>4024.3867431232875</v>
      </c>
      <c r="I55" s="156"/>
    </row>
    <row r="56" spans="1:13" ht="24" customHeight="1">
      <c r="B56" s="20"/>
      <c r="C56" s="160" t="s">
        <v>69</v>
      </c>
      <c r="D56" s="161"/>
      <c r="E56" s="161"/>
      <c r="F56" s="161"/>
      <c r="G56" s="161"/>
      <c r="H56" s="162"/>
      <c r="I56" s="156"/>
    </row>
    <row r="57" spans="1:13" ht="47.25" customHeight="1">
      <c r="B57" s="20"/>
      <c r="C57" s="163" t="s">
        <v>70</v>
      </c>
      <c r="D57" s="164"/>
      <c r="E57" s="164"/>
      <c r="F57" s="164"/>
      <c r="G57" s="164"/>
      <c r="H57" s="165"/>
      <c r="I57" s="156"/>
    </row>
    <row r="58" spans="1:13" ht="19.5" customHeight="1" thickBot="1">
      <c r="B58" s="20"/>
      <c r="C58" s="166" t="s">
        <v>71</v>
      </c>
      <c r="D58" s="167"/>
      <c r="E58" s="167"/>
      <c r="F58" s="167"/>
      <c r="G58" s="167"/>
      <c r="H58" s="168"/>
      <c r="I58" s="156"/>
    </row>
    <row r="59" spans="1:13" ht="23.25" customHeight="1" thickBot="1">
      <c r="B59" s="169"/>
      <c r="C59" s="170"/>
      <c r="D59" s="171" t="s">
        <v>72</v>
      </c>
      <c r="E59" s="171" t="s">
        <v>73</v>
      </c>
      <c r="F59" s="172" t="s">
        <v>74</v>
      </c>
      <c r="G59" s="173" t="s">
        <v>75</v>
      </c>
      <c r="H59" s="174" t="s">
        <v>75</v>
      </c>
      <c r="I59" s="27"/>
    </row>
    <row r="60" spans="1:13" ht="23.25" customHeight="1">
      <c r="B60" s="169"/>
      <c r="C60" s="175"/>
      <c r="D60" s="176"/>
      <c r="E60" s="177" t="s">
        <v>76</v>
      </c>
      <c r="F60" s="176"/>
      <c r="G60" s="177"/>
      <c r="H60" s="178" t="s">
        <v>77</v>
      </c>
      <c r="I60" s="27"/>
    </row>
    <row r="61" spans="1:13" ht="23.25" customHeight="1">
      <c r="B61" s="169"/>
      <c r="C61" s="179" t="s">
        <v>78</v>
      </c>
      <c r="D61" s="176"/>
      <c r="E61" s="180"/>
      <c r="F61" s="181"/>
      <c r="G61" s="182"/>
      <c r="H61" s="183"/>
      <c r="I61" s="27"/>
    </row>
    <row r="62" spans="1:13" ht="23.25" customHeight="1">
      <c r="B62" s="169"/>
      <c r="C62" s="179" t="s">
        <v>79</v>
      </c>
      <c r="D62" s="176"/>
      <c r="E62" s="180"/>
      <c r="F62" s="181"/>
      <c r="G62" s="182"/>
      <c r="H62" s="184"/>
      <c r="I62" s="27"/>
    </row>
    <row r="63" spans="1:13" ht="27" customHeight="1">
      <c r="B63" s="169"/>
      <c r="C63" s="179" t="s">
        <v>80</v>
      </c>
      <c r="D63" s="176"/>
      <c r="E63" s="180"/>
      <c r="F63" s="181"/>
      <c r="G63" s="182"/>
      <c r="H63" s="184"/>
      <c r="I63" s="27"/>
    </row>
    <row r="64" spans="1:13" ht="18" thickBot="1">
      <c r="A64" s="27"/>
      <c r="B64" s="17"/>
      <c r="C64" s="185" t="s">
        <v>81</v>
      </c>
      <c r="D64" s="186" t="s">
        <v>82</v>
      </c>
      <c r="E64" s="187" t="str">
        <f>D64</f>
        <v>.…/…./2021</v>
      </c>
      <c r="F64" s="188"/>
      <c r="G64" s="189" t="str">
        <f>D64</f>
        <v>.…/…./2021</v>
      </c>
      <c r="H64" s="190" t="str">
        <f>D64</f>
        <v>.…/…./2021</v>
      </c>
      <c r="I64" s="27"/>
    </row>
    <row r="65" spans="1:9" ht="15.75" thickBot="1">
      <c r="A65" s="27"/>
      <c r="B65" s="191"/>
      <c r="C65" s="191"/>
      <c r="D65" s="191"/>
      <c r="E65" s="191"/>
      <c r="F65" s="191"/>
      <c r="G65" s="191"/>
      <c r="H65" s="191"/>
      <c r="I65" s="17"/>
    </row>
    <row r="75" spans="1:9">
      <c r="D75" s="192"/>
      <c r="E75" s="192"/>
    </row>
    <row r="76" spans="1:9">
      <c r="D76" s="192"/>
      <c r="E76" s="192"/>
    </row>
    <row r="77" spans="1:9">
      <c r="D77" s="192"/>
      <c r="E77" s="192"/>
    </row>
  </sheetData>
  <mergeCells count="41">
    <mergeCell ref="E62:F62"/>
    <mergeCell ref="E63:F63"/>
    <mergeCell ref="E64:F64"/>
    <mergeCell ref="C54:G54"/>
    <mergeCell ref="C55:E55"/>
    <mergeCell ref="C56:H56"/>
    <mergeCell ref="C57:H57"/>
    <mergeCell ref="C58:H58"/>
    <mergeCell ref="E61:F61"/>
    <mergeCell ref="K38:M47"/>
    <mergeCell ref="N38:N47"/>
    <mergeCell ref="K48:N48"/>
    <mergeCell ref="C49:H49"/>
    <mergeCell ref="C52:E52"/>
    <mergeCell ref="C53:D53"/>
    <mergeCell ref="C15:H15"/>
    <mergeCell ref="E16:F16"/>
    <mergeCell ref="K16:O34"/>
    <mergeCell ref="F17:F32"/>
    <mergeCell ref="G17:G32"/>
    <mergeCell ref="C33:H33"/>
    <mergeCell ref="C34:H34"/>
    <mergeCell ref="C12:C13"/>
    <mergeCell ref="D12:D13"/>
    <mergeCell ref="K12:M14"/>
    <mergeCell ref="E13:E14"/>
    <mergeCell ref="F13:H13"/>
    <mergeCell ref="F14:H14"/>
    <mergeCell ref="F7:H7"/>
    <mergeCell ref="K7:M9"/>
    <mergeCell ref="F8:H8"/>
    <mergeCell ref="F9:H9"/>
    <mergeCell ref="F10:H10"/>
    <mergeCell ref="E11:E12"/>
    <mergeCell ref="F11:H12"/>
    <mergeCell ref="C2:I2"/>
    <mergeCell ref="K2:M3"/>
    <mergeCell ref="C3:H3"/>
    <mergeCell ref="C4:H4"/>
    <mergeCell ref="C5:H5"/>
    <mergeCell ref="F6:H6"/>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Chef</dc:creator>
  <cp:lastModifiedBy>Chef</cp:lastModifiedBy>
  <dcterms:created xsi:type="dcterms:W3CDTF">2022-11-17T07:49:29Z</dcterms:created>
  <dcterms:modified xsi:type="dcterms:W3CDTF">2022-11-17T07:51:05Z</dcterms:modified>
</cp:coreProperties>
</file>